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52" windowHeight="2412" activeTab="0"/>
  </bookViews>
  <sheets>
    <sheet name="Содержание" sheetId="1" r:id="rId1"/>
    <sheet name="1.1." sheetId="2" r:id="rId2"/>
    <sheet name="1.2." sheetId="3" r:id="rId3"/>
    <sheet name="1.3." sheetId="4" r:id="rId4"/>
    <sheet name="1.4." sheetId="5" r:id="rId5"/>
    <sheet name="2.1" sheetId="6" r:id="rId6"/>
    <sheet name="2.2." sheetId="7" r:id="rId7"/>
    <sheet name="2.3." sheetId="8" r:id="rId8"/>
    <sheet name="3.1" sheetId="9" r:id="rId9"/>
    <sheet name="3.4." sheetId="10" r:id="rId10"/>
    <sheet name="3.5" sheetId="11" r:id="rId11"/>
    <sheet name="4.1" sheetId="12" r:id="rId12"/>
    <sheet name="4.2" sheetId="13" r:id="rId13"/>
    <sheet name="4.3" sheetId="14" r:id="rId14"/>
    <sheet name="4.9" sheetId="15" r:id="rId15"/>
  </sheets>
  <definedNames/>
  <calcPr fullCalcOnLoad="1"/>
</workbook>
</file>

<file path=xl/sharedStrings.xml><?xml version="1.0" encoding="utf-8"?>
<sst xmlns="http://schemas.openxmlformats.org/spreadsheetml/2006/main" count="1380" uniqueCount="750">
  <si>
    <t>АО "НПО "ПРЗ"</t>
  </si>
  <si>
    <t>ТСО</t>
  </si>
  <si>
    <t>м</t>
  </si>
  <si>
    <t>6 кВ</t>
  </si>
  <si>
    <t>ед.изм.</t>
  </si>
  <si>
    <t>Наименование электроустановок</t>
  </si>
  <si>
    <t>1.3. Информация об объектах электросетевого хозяйства</t>
  </si>
  <si>
    <t>ПС 110 кВ</t>
  </si>
  <si>
    <t>Сети 0,4 кВ</t>
  </si>
  <si>
    <t>1.4. Износ объектов электросетевого хозяйства (%)</t>
  </si>
  <si>
    <t>ПС 6 кВ</t>
  </si>
  <si>
    <t>КЛ 6кВ</t>
  </si>
  <si>
    <t>ВЛ-110 кВ</t>
  </si>
  <si>
    <t>1.2. Количество точек поставки электрической энергии</t>
  </si>
  <si>
    <t>1.1</t>
  </si>
  <si>
    <t>1.2</t>
  </si>
  <si>
    <t>1.3</t>
  </si>
  <si>
    <t>1.4</t>
  </si>
  <si>
    <t>2.1</t>
  </si>
  <si>
    <t>2.2</t>
  </si>
  <si>
    <t>2.3</t>
  </si>
  <si>
    <t>2.4</t>
  </si>
  <si>
    <t>3.3</t>
  </si>
  <si>
    <t>3.4</t>
  </si>
  <si>
    <t>4.1</t>
  </si>
  <si>
    <t>4.2</t>
  </si>
  <si>
    <t>4.3</t>
  </si>
  <si>
    <t>4.4</t>
  </si>
  <si>
    <t>5.1</t>
  </si>
  <si>
    <r>
      <t>Показатель средней продолжительности прекращений передачи электрической энергии (П</t>
    </r>
    <r>
      <rPr>
        <vertAlign val="subscript"/>
        <sz val="10"/>
        <color indexed="8"/>
        <rFont val="Arial"/>
        <family val="2"/>
      </rPr>
      <t>SAIDI</t>
    </r>
    <r>
      <rPr>
        <sz val="10"/>
        <color indexed="8"/>
        <rFont val="Arial"/>
        <family val="2"/>
      </rPr>
      <t>)</t>
    </r>
  </si>
  <si>
    <r>
      <t>Показатель средней частоты прекращений передачи электрической энергии (П</t>
    </r>
    <r>
      <rPr>
        <vertAlign val="subscript"/>
        <sz val="10"/>
        <color indexed="8"/>
        <rFont val="Arial"/>
        <family val="2"/>
      </rPr>
      <t>SAIFI</t>
    </r>
    <r>
      <rPr>
        <sz val="10"/>
        <color indexed="8"/>
        <rFont val="Arial"/>
        <family val="2"/>
      </rPr>
      <t>)</t>
    </r>
  </si>
  <si>
    <t xml:space="preserve"> -</t>
  </si>
  <si>
    <t>№ п/п</t>
  </si>
  <si>
    <t>Исполнитель</t>
  </si>
  <si>
    <t>Организация учета электрической энергии, выдача, переоформление (восстановление) документов о технологическом присоединении, согласование проведения земляных работ</t>
  </si>
  <si>
    <t xml:space="preserve">В рабочие дни:
пн. - пт. 07.30 - 16.30 
обед 12.00 - 13.00 </t>
  </si>
  <si>
    <t>Номер телефона по вопросам энергоснабжения:</t>
  </si>
  <si>
    <t>(83144) 6-96-09</t>
  </si>
  <si>
    <t>(83144) 6-96-40</t>
  </si>
  <si>
    <t>Отдел главного энергетика</t>
  </si>
  <si>
    <t>Общий отдел (канцелярия)</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</si>
  <si>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</si>
  <si>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</si>
  <si>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</si>
  <si>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</si>
  <si>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</si>
  <si>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</si>
  <si>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12</t>
  </si>
  <si>
    <t>13</t>
  </si>
  <si>
    <t>14</t>
  </si>
  <si>
    <t>15</t>
  </si>
  <si>
    <t>16</t>
  </si>
  <si>
    <t>17</t>
  </si>
  <si>
    <t>Всего обращений потребителей, в том числе:</t>
  </si>
  <si>
    <t xml:space="preserve"> 1. 1</t>
  </si>
  <si>
    <t xml:space="preserve"> 1. 2</t>
  </si>
  <si>
    <t xml:space="preserve"> 1. 3</t>
  </si>
  <si>
    <t>Коммерческий учет электроэнергии</t>
  </si>
  <si>
    <t xml:space="preserve"> 1. 4</t>
  </si>
  <si>
    <t>Качество обслуживания</t>
  </si>
  <si>
    <t xml:space="preserve"> 1. 5</t>
  </si>
  <si>
    <t>Техническое обслуживание электросетевых объектов</t>
  </si>
  <si>
    <t xml:space="preserve"> 1. 6</t>
  </si>
  <si>
    <t>Отключение электрической энергии</t>
  </si>
  <si>
    <t xml:space="preserve"> 1. 7</t>
  </si>
  <si>
    <t>Дополнительные услуги</t>
  </si>
  <si>
    <t xml:space="preserve"> 1. 8</t>
  </si>
  <si>
    <t>Контактная информация</t>
  </si>
  <si>
    <t xml:space="preserve"> 1. 9</t>
  </si>
  <si>
    <t>Жалобы</t>
  </si>
  <si>
    <t xml:space="preserve"> 2. 1</t>
  </si>
  <si>
    <t>Оказание услуг по передаче электрической энергии, в том числе:</t>
  </si>
  <si>
    <t xml:space="preserve"> 2. 1.1</t>
  </si>
  <si>
    <t xml:space="preserve"> 2. 1.2</t>
  </si>
  <si>
    <t xml:space="preserve"> 2. 2</t>
  </si>
  <si>
    <t xml:space="preserve"> 2. 3</t>
  </si>
  <si>
    <t xml:space="preserve"> 2. 4</t>
  </si>
  <si>
    <t xml:space="preserve"> 2. 5</t>
  </si>
  <si>
    <t>Техническое обслуживание объектов электросетевого хозяйства</t>
  </si>
  <si>
    <t xml:space="preserve"> 2. 6</t>
  </si>
  <si>
    <t xml:space="preserve"> 2. 7</t>
  </si>
  <si>
    <t xml:space="preserve"> 2. 8</t>
  </si>
  <si>
    <t xml:space="preserve"> 2. 9</t>
  </si>
  <si>
    <t>Заявка на оказание услуг</t>
  </si>
  <si>
    <t xml:space="preserve"> 3. 1</t>
  </si>
  <si>
    <t>по технологическому присоединению</t>
  </si>
  <si>
    <t xml:space="preserve"> 3. 2</t>
  </si>
  <si>
    <t>на заключение договора на оказание услуг по передаче электрической энергии</t>
  </si>
  <si>
    <t xml:space="preserve"> 3. 3</t>
  </si>
  <si>
    <t>организация коммерческого учета электрической энергии</t>
  </si>
  <si>
    <t xml:space="preserve"> 3. 4</t>
  </si>
  <si>
    <t>Заявка на переоформление (перераспределение мощности)</t>
  </si>
  <si>
    <t xml:space="preserve"> 3. 5</t>
  </si>
  <si>
    <t>Заявка о восстановлении ранее выданных ТУ</t>
  </si>
  <si>
    <t xml:space="preserve"> 3. 6</t>
  </si>
  <si>
    <t>Заявка на продление ТУ для ТП</t>
  </si>
  <si>
    <t xml:space="preserve"> 3. 7</t>
  </si>
  <si>
    <t>Заявка на дополнительные услуги</t>
  </si>
  <si>
    <t xml:space="preserve"> 3. 8</t>
  </si>
  <si>
    <t>Заявка на прочие услуги</t>
  </si>
  <si>
    <t xml:space="preserve">АО "НПО "Правдинский радиозавод» </t>
  </si>
  <si>
    <t>НН-0,4 кВ</t>
  </si>
  <si>
    <t>BH-110 кВ</t>
  </si>
  <si>
    <t>CH2-6 кВ</t>
  </si>
  <si>
    <t>№</t>
  </si>
  <si>
    <t>Динамика изменения показателя, %</t>
  </si>
  <si>
    <t>Уровень напряжения</t>
  </si>
  <si>
    <t>Категория надежности</t>
  </si>
  <si>
    <t>динамика</t>
  </si>
  <si>
    <t>Юридические лица шт.</t>
  </si>
  <si>
    <t>Физические лица шт.</t>
  </si>
  <si>
    <t>Всего</t>
  </si>
  <si>
    <t>Потребители</t>
  </si>
  <si>
    <t>Наименование показателя</t>
  </si>
  <si>
    <t>Состояние систем учета</t>
  </si>
  <si>
    <t>Всего точек учета</t>
  </si>
  <si>
    <t>Юридические лица</t>
  </si>
  <si>
    <t>ИТОГО</t>
  </si>
  <si>
    <t>110 кВ</t>
  </si>
  <si>
    <t>0,4 кВ</t>
  </si>
  <si>
    <t>N</t>
  </si>
  <si>
    <t>Показатель</t>
  </si>
  <si>
    <t>Значение показателя, годы</t>
  </si>
  <si>
    <t>ВН (110 кВ и выше)</t>
  </si>
  <si>
    <t>СН1 (35 - 60 кВ)</t>
  </si>
  <si>
    <t>СН2 (1 - 20 кВ)</t>
  </si>
  <si>
    <t>НН (до 1 кВ)</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</si>
  <si>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</si>
  <si>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</si>
  <si>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</si>
  <si>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Показатель средней продолжительности прекращений передачи электрической энергии, </t>
  </si>
  <si>
    <t>Показатель средней частоты прекращений передачи электрической энергии, </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</si>
  <si>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</si>
  <si>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</si>
  <si>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</si>
  <si>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</si>
  <si>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</si>
  <si>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</si>
  <si>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</si>
  <si>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</si>
  <si>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Всего по сетевой организации</t>
  </si>
  <si>
    <t>Наименование работ</t>
  </si>
  <si>
    <t>шт</t>
  </si>
  <si>
    <t>Категория присоединения потребителей услуг по передаче электрической энергии в разбивке по мощности, в динамике по годам</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</si>
  <si>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</si>
  <si>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</si>
  <si>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</si>
  <si>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</si>
  <si>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</si>
  <si>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</si>
  <si>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</si>
  <si>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</si>
  <si>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3.1</t>
  </si>
  <si>
    <t>по вине сетевой организации</t>
  </si>
  <si>
    <t>3.2</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</si>
  <si>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</si>
  <si>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</si>
  <si>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</si>
  <si>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</si>
  <si>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</si>
  <si>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</si>
  <si>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</si>
  <si>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</si>
  <si>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</si>
  <si>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Наименование</t>
  </si>
  <si>
    <t>Единица измерения</t>
  </si>
  <si>
    <t>Номер телефона</t>
  </si>
  <si>
    <t>Общее число телефонных вызовов от потребителей по выделенным номерам телефонов</t>
  </si>
  <si>
    <t>шт.</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</si>
  <si>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</si>
  <si>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</si>
  <si>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</si>
  <si>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</si>
  <si>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</si>
  <si>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</si>
  <si>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</si>
  <si>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</si>
  <si>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</si>
  <si>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</si>
  <si>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</si>
  <si>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</si>
  <si>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Количество сторонних организаций на территории офиса обслуживания (при наличии указать названия организаций)</t>
  </si>
  <si>
    <t>1</t>
  </si>
  <si>
    <t>2</t>
  </si>
  <si>
    <t>3</t>
  </si>
  <si>
    <t>4</t>
  </si>
  <si>
    <t>5</t>
  </si>
  <si>
    <t>6</t>
  </si>
  <si>
    <t>7</t>
  </si>
  <si>
    <t>8</t>
  </si>
  <si>
    <t>9</t>
  </si>
  <si>
    <t>10</t>
  </si>
  <si>
    <t>11</t>
  </si>
  <si>
    <t>-</t>
  </si>
  <si>
    <t>Идентификационный 
номер обращения</t>
  </si>
  <si>
    <t>Дата обращения</t>
  </si>
  <si>
    <t>Время обращения</t>
  </si>
  <si>
    <t>Форма обращения</t>
  </si>
  <si>
    <t>Обращения</t>
  </si>
  <si>
    <t>Обращение потребителей, содержащие жалобу</t>
  </si>
  <si>
    <t>Обращение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</si>
  <si>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</si>
  <si>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</si>
  <si>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</si>
  <si>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</si>
  <si>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</si>
  <si>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</si>
  <si>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Прочее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</si>
  <si>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</si>
  <si>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</si>
  <si>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</si>
  <si>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</si>
  <si>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 xml:space="preserve"> Техническое обслуживание электросетевых объектов</t>
  </si>
  <si>
    <t xml:space="preserve"> Прочее</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</si>
  <si>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</si>
  <si>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</si>
  <si>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</si>
  <si>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</si>
  <si>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</si>
  <si>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</si>
  <si>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</si>
  <si>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</si>
  <si>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</si>
  <si>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</si>
  <si>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1 кат</t>
  </si>
  <si>
    <t>2 кат</t>
  </si>
  <si>
    <t>3 кат</t>
  </si>
  <si>
    <t>Физические лица</t>
  </si>
  <si>
    <t>Количество приборов учета</t>
  </si>
  <si>
    <t>Период</t>
  </si>
  <si>
    <t>в т.ч. приборы, включеные в автоматизированную систему учета электроэнергии</t>
  </si>
  <si>
    <t>Ед.изм.</t>
  </si>
  <si>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vertAlign val="subscript"/>
        <sz val="10"/>
        <color indexed="8"/>
        <rFont val="Arial"/>
        <family val="2"/>
      </rPr>
      <t>SAIDI</t>
    </r>
    <r>
      <rPr>
        <sz val="10"/>
        <color indexed="8"/>
        <rFont val="Arial"/>
        <family val="2"/>
      </rPr>
      <t>)</t>
    </r>
  </si>
  <si>
    <r>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vertAlign val="subscript"/>
        <sz val="10"/>
        <color indexed="8"/>
        <rFont val="Arial"/>
        <family val="2"/>
      </rPr>
      <t>SAIFI</t>
    </r>
    <r>
      <rPr>
        <sz val="10"/>
        <color indexed="8"/>
        <rFont val="Arial"/>
        <family val="2"/>
      </rPr>
      <t>)</t>
    </r>
  </si>
  <si>
    <t>Среднее время ожидания потребителя в очереди,
мин.</t>
  </si>
  <si>
    <t>Среднее время на обслуживание потребителя,
мин.</t>
  </si>
  <si>
    <t>Дежурный персонал для обращения потребителей, подключенных к электрическим сетям АО "НПО "ПРЗ"</t>
  </si>
  <si>
    <t>Перечень номеров телефонов, выделенных для обслуживания потребителей:</t>
  </si>
  <si>
    <t xml:space="preserve">АО "НПО "Правдинский радиозавод" </t>
  </si>
  <si>
    <t>1.1. Информация о количестве потребителей услуг с разбивкой по уровням напряжения, категориям надежности потребителей и типу потребителей</t>
  </si>
  <si>
    <t>Значение показателя</t>
  </si>
  <si>
    <t>МВт</t>
  </si>
  <si>
    <t>в том числе:</t>
  </si>
  <si>
    <t>по ВН-110 кВ</t>
  </si>
  <si>
    <t>по СН2- 6 кВ</t>
  </si>
  <si>
    <t>по НН-0,4 кВ</t>
  </si>
  <si>
    <t>Наличие свободной для технологического присоединения потребителей трансформаторной мощности по подстанциям и РП, всего</t>
  </si>
  <si>
    <t xml:space="preserve"> +7 962-518-19-96</t>
  </si>
  <si>
    <t>Примечание</t>
  </si>
  <si>
    <t>круглосуточно</t>
  </si>
  <si>
    <t>в рабочие дни, с 7.30 до 12.00 с 13.00 до 16.30</t>
  </si>
  <si>
    <t xml:space="preserve"> ВЛ (длина)</t>
  </si>
  <si>
    <t>КЛ (длина)</t>
  </si>
  <si>
    <t>ПС (количество)</t>
  </si>
  <si>
    <t>ТП (количество)</t>
  </si>
  <si>
    <t>РП (количество)</t>
  </si>
  <si>
    <t>Динамика изменения показателя,
%</t>
  </si>
  <si>
    <t>канцелярия завода</t>
  </si>
  <si>
    <t xml:space="preserve">npo-prz@mail.ru  </t>
  </si>
  <si>
    <t xml:space="preserve">pzra-sge@yandex.ru </t>
  </si>
  <si>
    <t>8 (83144) 6-96-40</t>
  </si>
  <si>
    <t>ОГЭ</t>
  </si>
  <si>
    <t xml:space="preserve"> 8 (83144) 6-96-09</t>
  </si>
  <si>
    <t>Канцелярия заводооуправления</t>
  </si>
  <si>
    <t>606408, Нижегородская область, Балахнинский муниципальный округ, г.Балахна, ул.Горького, д.34</t>
  </si>
  <si>
    <t>Получение-передача документации от заявителей (контрагентов), в том числе по технологическому присоединению</t>
  </si>
  <si>
    <t>ФБУ Нижегородский ЦСМ</t>
  </si>
  <si>
    <t>По состоянию на дату 31.12.2022</t>
  </si>
  <si>
    <t>общий эл.адрес предприятия</t>
  </si>
  <si>
    <t>помещение</t>
  </si>
  <si>
    <t>договор</t>
  </si>
  <si>
    <t>Стоимость
руб.без НДС</t>
  </si>
  <si>
    <t>Серов М.С.</t>
  </si>
  <si>
    <t>По состоянию на дату:</t>
  </si>
  <si>
    <t>Динамика 2023/2022</t>
  </si>
  <si>
    <t>По состоянию на дату 31.12.2023</t>
  </si>
  <si>
    <t>2.1. Показатели качества услуг по передаче электрической энергии по АО "НПО "Правдинский радиозавод" в 2023 году, а также динамика по отношению к году, предшествующему отчетному</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</si>
  <si>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за 2023 год</t>
  </si>
  <si>
    <t>2.3. Мероприятия, выполненные в 2023 году в целях повышения качества оказания услуг по передаче электрической энергии</t>
  </si>
  <si>
    <t>3.1 Информация о наличии невостребованной мощности для осуществления технологического присоединения в 2023 году</t>
  </si>
  <si>
    <t>3.4. Сведения о качестве услуг по технологическому присоединению к электрическим сетям АО "НПО "Правдинский радиозавод» за 2023 год</t>
  </si>
  <si>
    <t>4.1. Качество обслуживания за 2023 год</t>
  </si>
  <si>
    <t>4.2. Информация о деятельности офисов обслуживания потребителей за 2023 год</t>
  </si>
  <si>
    <t>4.3. Информация о заочном обслуживаниии потребителей посредством телефонной связи за 2023 год</t>
  </si>
  <si>
    <t>4.9. Информация по обращениям потребителей за 2023 год</t>
  </si>
  <si>
    <t>Об утверждении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2023 год</t>
  </si>
  <si>
    <t>Стандартизированные тарифные ставки на 2023 год</t>
  </si>
  <si>
    <t>Обозначение</t>
  </si>
  <si>
    <t>Наименование мероприятия</t>
  </si>
  <si>
    <t>Стандартизированная тарифная ставка 2023</t>
  </si>
  <si>
    <t>C1</t>
  </si>
  <si>
    <t>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на подготовку и выдачу сетевой организацией технических условий заявителю и проверку сетевой организацией выполнения технических условий заявителем</t>
  </si>
  <si>
    <t>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на подготовку и выдачу сетевой организацией технических условий заявителю и проверку сетевой организацией выполнения технических условий заявителям, указанным в абзаце шестом пункта 24 Методических указаний по определению размера платы за технологическое присоединение к электрическим сетям</t>
  </si>
  <si>
    <t>рублей за одно присоединение</t>
  </si>
  <si>
    <t>8 185,10</t>
  </si>
  <si>
    <t>C1.1</t>
  </si>
  <si>
    <t>Стандартизированная тарифная ставка на покрытие расходов сетевой организации на подготовку и выдачу сетевой организацией технических условий заявителю</t>
  </si>
  <si>
    <t>2 787,51</t>
  </si>
  <si>
    <t>C1.2.1</t>
  </si>
  <si>
    <t>Стандартизированная тарифная ставка на покрытие расходов на выдачу уведомления об обеспечении сетевой организацией возможности присоединения к электрическим сетям Заявителям, указанным в абзаце шестом пункта 24 Методических указаний по определению размера платы за технологическое присоединение к электрическим сетям</t>
  </si>
  <si>
    <t>5 397,59</t>
  </si>
  <si>
    <t>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на подготовку и выдачу сетевой организацией технических условий заявителю и проверку сетевой организацией выполнения технических условий заявителям, указанным в абзаце седьмом пункта 24 Методических указаний по определению размера платы за технологическое присоединение к электрическим сетям</t>
  </si>
  <si>
    <t>11 514,09</t>
  </si>
  <si>
    <t>C1.2.2</t>
  </si>
  <si>
    <t>Стандартизированная тарифная ставка на покрытие расходов на проверку выполнения технических условий Заявителями, указанным в абзаце седьмом пункта 24 Методических указаний по определению размера платы за технологическое присоединение к электрическим сетям</t>
  </si>
  <si>
    <t>8 726,58</t>
  </si>
  <si>
    <t>C2</t>
  </si>
  <si>
    <t>Стандартизированная тарифная ставка на покрытие расходов сетевой организации на строительство воздушных линий электропередачи на i-м уровне напряжения в расчете на 1 км линий</t>
  </si>
  <si>
    <t>2.3.1.3.1.1</t>
  </si>
  <si>
    <t>0,4 кВ и ниже</t>
  </si>
  <si>
    <t>воздушные линии на железобетонных опорах изолированным сталеалюминиевым проводом сечением до 50 квадратных мм включительно одноцепные</t>
  </si>
  <si>
    <t>руб./км</t>
  </si>
  <si>
    <t>425 227,91</t>
  </si>
  <si>
    <t>1-20 кВ</t>
  </si>
  <si>
    <t>717 105,99</t>
  </si>
  <si>
    <t>2.3.1.3.2.1</t>
  </si>
  <si>
    <t>воздушные линии на железобетонных опорах изолированным сталеалюминиевым проводом сечением от 50 до 100 квадратных мм включительно одноцепные</t>
  </si>
  <si>
    <t>586 482,12</t>
  </si>
  <si>
    <t>1 561 736,45</t>
  </si>
  <si>
    <t>2.3.1.4.1.1</t>
  </si>
  <si>
    <t>воздушные линии на железобетонных опорах изолированным алюминиевым проводом сечением до 50 квадратных мм включительно одноцепные</t>
  </si>
  <si>
    <t>1 184 836,16</t>
  </si>
  <si>
    <t>2.3.1.4.1.2</t>
  </si>
  <si>
    <t>воздушные линии на железобетонных опорах изолированным алюминиевым проводом сечением до 50 квадратных мм включительно двухцепные</t>
  </si>
  <si>
    <t>2 193 578,80</t>
  </si>
  <si>
    <t>2.3.1.4.2.1</t>
  </si>
  <si>
    <t>воздушные линии на железобетонных опорах изолированным алюминиевым проводом сечением от 50 до 100 квадратных мм включительно одноцепные</t>
  </si>
  <si>
    <t>1 613 574,70</t>
  </si>
  <si>
    <t>2 135 740,18</t>
  </si>
  <si>
    <t>2.3.1.4.2.2</t>
  </si>
  <si>
    <t>воздушные линии на железобетонных опорах изолированным алюминиевым проводом сечением от 50 до 100 квадратных мм включительно двухцепные</t>
  </si>
  <si>
    <t>1 953 974,81</t>
  </si>
  <si>
    <t>2 022 744,90</t>
  </si>
  <si>
    <t>2.3.1.4.3.1</t>
  </si>
  <si>
    <t>воздушные линии на железобетонных опорах изолированным алюминиевым проводом сечением от 100 до 200 квадратных мм включительно одноцепные</t>
  </si>
  <si>
    <t>1 914 081,73</t>
  </si>
  <si>
    <t>2 003 971,99</t>
  </si>
  <si>
    <t>2.3.2.3.1.1</t>
  </si>
  <si>
    <t>воздушные линии на железобетонных опорах неизолированным сталеалюминиевым проводом сечением до 50 квадратных мм включительно одноцепные</t>
  </si>
  <si>
    <t>935 261,54</t>
  </si>
  <si>
    <t>2.3.2.3.2.1</t>
  </si>
  <si>
    <t>воздушные линии на железобетонных опорах неизолированным сталеалюминиевым проводом сечением от 50 до 100 квадратных мм включительно одноцепные</t>
  </si>
  <si>
    <t>1 285 724,31</t>
  </si>
  <si>
    <t>2.3.2.4.1.1</t>
  </si>
  <si>
    <t>воздушные линии на железобетонных опорах неизолированным алюминиевым проводом сечением до 50 квадратных мм включительно одноцепные</t>
  </si>
  <si>
    <t>774 962,11</t>
  </si>
  <si>
    <t>2.3.2.4.2.1</t>
  </si>
  <si>
    <t>воздушные линии на железобетонных опорах неизолированным алюминиевым проводом сечением от 50 до 100 квадратных мм включительно одноцепные</t>
  </si>
  <si>
    <t>1 264 998,68</t>
  </si>
  <si>
    <t>C3</t>
  </si>
  <si>
    <t>Стандартизированная тарифная ставка на покрытие расходов сетевой организации на строительство кабельных линий электропередачи на i-м уровне напряжения в расчете на 1 км линий</t>
  </si>
  <si>
    <t>3.1.1.1.1.1</t>
  </si>
  <si>
    <t>кабельные линии в траншеях одножильные с резиновой или пластмассовой изоляцией сечением провода до 50 квадратных мм включительно с одним кабелем в траншее</t>
  </si>
  <si>
    <t>3 079 873,79</t>
  </si>
  <si>
    <t>3.1.1.1.1.3</t>
  </si>
  <si>
    <t>1-10 кВ</t>
  </si>
  <si>
    <t>кабельные линии в траншеях одножильные с резиновой или пластмассовой изоляцией сечением провода до 50 квадратных мм включительно с тремя кабелями в траншее</t>
  </si>
  <si>
    <t>3 806 177,98</t>
  </si>
  <si>
    <t>3.1.1.1.2.1</t>
  </si>
  <si>
    <t>кабельные линии в траншеях одножильные с резиновой или пластмассовой изоляцией сечением провода от 50 до 100 квадратных мм включительно с одним кабелем в траншее</t>
  </si>
  <si>
    <t>3 297 617,91</t>
  </si>
  <si>
    <t>4 044 378,52</t>
  </si>
  <si>
    <t>3.1.1.1.2.3</t>
  </si>
  <si>
    <t>кабельные линии в траншеях одножильные с резиновой или пластмассовой изоляцией сечением провода от 50 до 100 квадратных мм включительно с тремя кабелями в траншее</t>
  </si>
  <si>
    <t>5 696 872,32</t>
  </si>
  <si>
    <t>3.1.1.1.3.1</t>
  </si>
  <si>
    <t>кабельные линии в траншеях одножильные с резиновой или пластмассовой изоляцией сечением провода от 100 до 200 квадратных мм включительно с одним кабелем в траншее</t>
  </si>
  <si>
    <t>4 272 840,72</t>
  </si>
  <si>
    <t>4 572 084,21</t>
  </si>
  <si>
    <t>3.1.1.1.4.1</t>
  </si>
  <si>
    <t>кабельные линии в траншеях одножильные с резиновой или пластмассовой изоляцией сечением провода от 200 до 250 квадратных мм включительно с одним кабелем в траншее</t>
  </si>
  <si>
    <t>5 442 328,71</t>
  </si>
  <si>
    <t>3.1.1.1.7.1</t>
  </si>
  <si>
    <t>кабельные линии в траншеях одножильные с резиновой или пластмассовой изоляцией сечением провода от 400 до 500 квадратных мм включительно с одним кабелем в траншее</t>
  </si>
  <si>
    <t>7 795 374,30</t>
  </si>
  <si>
    <t>3.1.1.1.7.2</t>
  </si>
  <si>
    <t>кабельные линии в траншеях одножильные с резиновой или пластмассовой изоляцией сечением провода от 400 до 500 квадратных мм включительно с двумя кабелями в траншее</t>
  </si>
  <si>
    <t>6 723 916,67</t>
  </si>
  <si>
    <t>3.1.1.1.7.3</t>
  </si>
  <si>
    <t>кабельные линии в траншеях одножильные с резиновой или пластмассовой изоляцией сечением провода от 400 до 500 квадратных мм включительно с тремя кабелями в траншее</t>
  </si>
  <si>
    <t>5 540 548,93</t>
  </si>
  <si>
    <t>3.1.2.1.1.1</t>
  </si>
  <si>
    <t>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t>
  </si>
  <si>
    <t>1 316 825,59</t>
  </si>
  <si>
    <t>2 674 849,15</t>
  </si>
  <si>
    <t>3.1.2.1.1.2</t>
  </si>
  <si>
    <t>кабельные линии в траншеях многожильные с резиновой или пластмассовой изоляцией сечением провода до 50 квадратных мм включительно с двумя кабелями в траншее</t>
  </si>
  <si>
    <t>1 581 183,36</t>
  </si>
  <si>
    <t>3.1.2.1.1.4</t>
  </si>
  <si>
    <t>кабельные линии в траншеях многожильные с резиновой или пластмассовой изоляцией сечением провода до 50 квадратных мм включительно c четырьмя кабелями в траншее</t>
  </si>
  <si>
    <t>1 645 284,24</t>
  </si>
  <si>
    <t>3.1.2.1.1.5</t>
  </si>
  <si>
    <t>кабельные линии в траншеях многожильные с резиновой или пластмассовой изоляцией сечением провода до 50 квадратных мм включительно c количеством кабелей в траншее более четырех</t>
  </si>
  <si>
    <t>1 793 239,16</t>
  </si>
  <si>
    <t>3.1.2.1.2.1</t>
  </si>
  <si>
    <t>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t>
  </si>
  <si>
    <t>1 862 647,74</t>
  </si>
  <si>
    <t>1 673 163,68</t>
  </si>
  <si>
    <t>3.1.2.1.2.2</t>
  </si>
  <si>
    <t>кабельные линии в траншеях многожильные с резиновой или пластмассовой изоляцией сечением провода от 50 до 100 квадратных мм включительно с двумя кабелями в траншее</t>
  </si>
  <si>
    <t>2 364 551,29</t>
  </si>
  <si>
    <t>3.1.2.1.2.3</t>
  </si>
  <si>
    <t>кабельные линии в траншеях многожильные с резиновой или пластмассовой изоляцией сечением провода от 50 до 100 квадратных мм включительно с тремя кабелями в траншее</t>
  </si>
  <si>
    <t>2 547 838,32</t>
  </si>
  <si>
    <t>3.1.2.1.2.4</t>
  </si>
  <si>
    <t>кабельные линии в траншеях многожильные с резиновой или пластмассовой изоляцией сечением провода от 50 до 100 квадратных мм включительно c четырьмя кабелями в траншее</t>
  </si>
  <si>
    <t>2 366 490,99</t>
  </si>
  <si>
    <t>3.1.2.1.2.5</t>
  </si>
  <si>
    <t>кабельные линии в траншеях многожильные с резиновой или пластмассовой изоляцией сечением провода от 50 до 100 квадратных мм включительно c количеством кабелей в траншее более четырех</t>
  </si>
  <si>
    <t>2 501 433,69</t>
  </si>
  <si>
    <t>3.1.2.1.3.1</t>
  </si>
  <si>
    <t>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t>
  </si>
  <si>
    <t>2 359 269,52</t>
  </si>
  <si>
    <t>2 236 487,20</t>
  </si>
  <si>
    <t>3.1.2.1.3.2</t>
  </si>
  <si>
    <t>кабельные линии в траншеях многожильные с резиновой или пластмассовой изоляцией сечением провода от 100 до 200 квадратных мм включительно с двумя кабелями в траншее</t>
  </si>
  <si>
    <t>2 505 816,06</t>
  </si>
  <si>
    <t>3.1.2.1.3.4</t>
  </si>
  <si>
    <t>кабельные линии в траншеях многожильные с резиновой или пластмассовой изоляцией сечением провода от 100 до 200 квадратных мм включительно c четырьмя кабелями в траншее</t>
  </si>
  <si>
    <t>2 718 892,30</t>
  </si>
  <si>
    <t>3 234 585,19</t>
  </si>
  <si>
    <t>3.1.2.1.4.1</t>
  </si>
  <si>
    <t>кабельные линии в траншеях многожильные с резиновой или пластмассовой изоляцией сечением провода от 200 до 250 квадратных мм включительно с одним кабелем в траншее</t>
  </si>
  <si>
    <t>3 125 644,53</t>
  </si>
  <si>
    <t>3.1.2.1.4.2</t>
  </si>
  <si>
    <t>кабельные линии в траншеях многожильные с резиновой или пластмассовой изоляцией сечением провода от 200 до 250 квадратных мм включительно с двумя кабелями в траншее</t>
  </si>
  <si>
    <t>4 118 344,76</t>
  </si>
  <si>
    <t>3 954 640,93</t>
  </si>
  <si>
    <t>3.1.2.1.4.4</t>
  </si>
  <si>
    <t>кабельные линии в траншеях многожильные с резиновой или пластмассовой изоляцией сечением провода от 200 до 250 квадратных мм включительно c четырьмя кабелями в траншее</t>
  </si>
  <si>
    <t>3 860 972,44</t>
  </si>
  <si>
    <t>3.1.2.1.4.5</t>
  </si>
  <si>
    <t>кабельные линии в траншеях многожильные с резиновой или пластмассовой изоляцией сечением провода от 200 до 250 квадратных мм включительно c количеством кабелей в траншее более четырех</t>
  </si>
  <si>
    <t>3 982 796,84</t>
  </si>
  <si>
    <t>3 906 305,86</t>
  </si>
  <si>
    <t>3.1.2.2.1.1</t>
  </si>
  <si>
    <t>кабельные линии в траншеях многожильные с бумажной изоляцией сечением провода до 50 квадратных мм включительно с одним кабелем в траншее</t>
  </si>
  <si>
    <t>1 658 193,51</t>
  </si>
  <si>
    <t>1 552 080,67</t>
  </si>
  <si>
    <t>3.1.2.2.1.2</t>
  </si>
  <si>
    <t>кабельные линии в траншеях многожильные с бумажной изоляцией сечением провода до 50 квадратных мм включительно с двумя кабелями в траншее</t>
  </si>
  <si>
    <t>1 910 455,41</t>
  </si>
  <si>
    <t>3.1.2.2.2.1</t>
  </si>
  <si>
    <t>кабельные линии в траншеях многожильные с бумажной изоляцией сечением провода от 50 до 100 квадратных мм включительно с одним кабелем в траншее</t>
  </si>
  <si>
    <t>2 737 538,10</t>
  </si>
  <si>
    <t>3 034 264,37</t>
  </si>
  <si>
    <t>3.1.2.2.2.2</t>
  </si>
  <si>
    <t>кабельные линии в траншеях многожильные с бумажной изоляцией сечением провода от 50 до 100 квадратных мм включительно с двумя кабелями в траншее</t>
  </si>
  <si>
    <t>2 325 426,71</t>
  </si>
  <si>
    <t>3 274 834,25</t>
  </si>
  <si>
    <t>3.1.2.2.3.1</t>
  </si>
  <si>
    <t>кабельные линии в траншеях многожильные с бумажной изоляцией сечением провода от 100 до 200 квадратных мм включительно с одним кабелем в траншее</t>
  </si>
  <si>
    <t>3 054 777,47</t>
  </si>
  <si>
    <t>3 533 379,58</t>
  </si>
  <si>
    <t>3.1.2.2.3.2</t>
  </si>
  <si>
    <t>кабельные линии в траншеях многожильные с бумажной изоляцией сечением провода от 100 до 200 квадратных мм включительно с двумя кабелями в траншее</t>
  </si>
  <si>
    <t>3 058 991,08</t>
  </si>
  <si>
    <t>2 903 705,50</t>
  </si>
  <si>
    <t>3.1.2.2.3.3</t>
  </si>
  <si>
    <t>кабельные линии в траншеях многожильные с бумажной изоляцией сечением провода от 100 до 200 квадратных мм включительно с тремя кабелями в траншее</t>
  </si>
  <si>
    <t>2 832 893,33</t>
  </si>
  <si>
    <t>3.1.2.2.3.4</t>
  </si>
  <si>
    <t>кабельные линии в траншеях многожильные с бумажной изоляцией сечением провода от 100 до 200 квадратных мм включительно c четырьмя кабелями в траншее</t>
  </si>
  <si>
    <t>3 409 153,70</t>
  </si>
  <si>
    <t>3.1.2.2.4.1</t>
  </si>
  <si>
    <t>кабельные линии в траншеях многожильные с бумажной изоляцией сечением провода от 200 до 250 квадратных мм включительно с одним кабелем в траншее</t>
  </si>
  <si>
    <t>3 105 114,54</t>
  </si>
  <si>
    <t>4 042 281,00</t>
  </si>
  <si>
    <t>3.1.2.2.4.2</t>
  </si>
  <si>
    <t>кабельные линии в траншеях многожильные с бумажной изоляцией сечением провода от 200 до 250 квадратных мм включительно с двумя кабелями в траншее</t>
  </si>
  <si>
    <t>3 352 001,74</t>
  </si>
  <si>
    <t>4 451 929,60</t>
  </si>
  <si>
    <t>3.2.1.1.1.1</t>
  </si>
  <si>
    <t>кабельные линии в блоках одножильные с резиновой или пластмассовой изоляцией сечением провода до 50 квадратных мм включительно с одним кабелем в блоке</t>
  </si>
  <si>
    <t>422 599,40</t>
  </si>
  <si>
    <t>3.2.1.1.2.1</t>
  </si>
  <si>
    <t>кабельные линии в блоках одножильные с резиновой или пластмассовой изоляцией сечением провода от 50 до 100 квадратных мм включительно с одним кабелем в блоке</t>
  </si>
  <si>
    <t>702 221,77</t>
  </si>
  <si>
    <t>3.3.2.1.3.1</t>
  </si>
  <si>
    <t>кабельные линии в каналах многожильные с резиновой или пластмассовой изоляцией сечением провода от 100 до 200 квадратных мм включительно с одним кабелем в канале</t>
  </si>
  <si>
    <t>4 067 430,32</t>
  </si>
  <si>
    <t>3.3.2.1.3.2</t>
  </si>
  <si>
    <t>кабельные линии в каналах многожильные с резиновой или пластмассовой изоляцией сечением провода от 100 до 200 квадратных мм включительно с двумя кабелями в канале</t>
  </si>
  <si>
    <t>3.3.2.1.4.5</t>
  </si>
  <si>
    <t>кабельные линии в каналах многожильные с резиновой или пластмассовой изоляцией сечением провода от 200 до 250 квадратных мм включительно c количеством кабелей в канале более четырех</t>
  </si>
  <si>
    <t>4 576 886,82</t>
  </si>
  <si>
    <t>3.6.1.1.1.1</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</si>
  <si>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до 50 квадратных мм включительно с одной трубой в скважине</t>
  </si>
  <si>
    <t>10 938 580,03</t>
  </si>
  <si>
    <t>3.6.1.1.2.1</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</si>
  <si>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от 50 до 100 квадратных мм включительно с одной трубой в скважине</t>
  </si>
  <si>
    <t>21 820 936,90</t>
  </si>
  <si>
    <t>3.6.1.1.3.1</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</si>
  <si>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от 100 до 200 квадратных мм включительно с одной трубой в скважине</t>
  </si>
  <si>
    <t>3 207 088,08</t>
  </si>
  <si>
    <t>20 580 077,43</t>
  </si>
  <si>
    <t>3.6.1.1.4.1</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</si>
  <si>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от 200 до 250 квадратных мм включительно с одной трубой в скважине</t>
  </si>
  <si>
    <t>20 801 985,38</t>
  </si>
  <si>
    <t>3.6.1.1.4.2</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</si>
  <si>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от 200 до 250 квадратных мм включительно с двумя трубами в скважине</t>
  </si>
  <si>
    <t>23 705 725,89</t>
  </si>
  <si>
    <t>3.6.1.1.7.1</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</si>
  <si>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от 400 до 500 квадратных мм включительно с одной трубой в скважине</t>
  </si>
  <si>
    <t>25 061 426,15</t>
  </si>
  <si>
    <t>3.6.1.1.7.2</t>
  </si>
  <si>
    <t>кабельные линии, прокладываемые методом горизонтального наклонного бурения, одножильные с резиновой или пластмассовой изоляцией сечением провода от 400 до 500 квадратных мм включительно с двумя трубами в скважине</t>
  </si>
  <si>
    <t>28 031 413,87</t>
  </si>
  <si>
    <t>3.6.2.1.1.1</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</si>
  <si>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до 50 квадратных мм включительно с одной трубой в скважине</t>
  </si>
  <si>
    <t>11 997 981,04</t>
  </si>
  <si>
    <t>3.6.2.1.1.2</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</si>
  <si>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до 50 квадратных мм включительно с двумя трубами в скважине</t>
  </si>
  <si>
    <t>11 979 530,84</t>
  </si>
  <si>
    <t>3.6.2.1.2.1</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</si>
  <si>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50 до 100 квадратных мм включительно с одной трубой в скважине</t>
  </si>
  <si>
    <t>12 364 768,41</t>
  </si>
  <si>
    <t>3.6.2.1.2.2</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</si>
  <si>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50 до 100 квадратных мм включительно с двумя трубами в скважине</t>
  </si>
  <si>
    <t>10 780 580,83</t>
  </si>
  <si>
    <t>3.6.2.1.3.1</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</si>
  <si>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100 до 200 квадратных мм включительно с одной трубой в скважине</t>
  </si>
  <si>
    <t>13 973 312,12</t>
  </si>
  <si>
    <t>12 688 818,70</t>
  </si>
  <si>
    <t>3.6.2.1.3.2</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</si>
  <si>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100 до 200 квадратных мм включительно с двумя трубами в скважине</t>
  </si>
  <si>
    <t>16 170 540,21</t>
  </si>
  <si>
    <t>3.6.2.1.4.1</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</si>
  <si>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200 до 250 квадратных мм включительно с одной трубой в скважине</t>
  </si>
  <si>
    <t>15 059 568,25</t>
  </si>
  <si>
    <t>3.6.2.1.4.2</t>
  </si>
  <si>
    <t>кабельные линии, прокладываемые методом горизонтального наклонного бурения, многожильные с резиновой или пластмассовой изоляцией сечением провода от 200 до 250 квадратных мм включительно с двумя трубами в скважине</t>
  </si>
  <si>
    <t>17 779 294,42</t>
  </si>
  <si>
    <t>3.6.2.2.1.1</t>
  </si>
  <si>
    <t>кабельные линии, прокладываемые методом горизонтального наклонного бурения, многожильные с бумажной изоляцией сечением провода до 50 квадратных мм включительно с одной трубой в скважине</t>
  </si>
  <si>
    <t>11 773 244,77</t>
  </si>
  <si>
    <t>12 982 392,24</t>
  </si>
  <si>
    <t>3.6.2.2.1.2</t>
  </si>
  <si>
    <t>кабельные линии, прокладываемые методом горизонтального наклонного бурения, многожильные с бумажной изоляцией сечением провода до 50 квадратных мм включительно с двумя трубами в скважине</t>
  </si>
  <si>
    <t>14 764 113,45</t>
  </si>
  <si>
    <t>3.6.2.2.2.1</t>
  </si>
  <si>
    <t>кабельные линии, прокладываемые методом горизонтального наклонного бурения, многожильные с бумажной изоляцией сечением провода от 50 до 100 квадратных мм включительно с одной трубой в скважине</t>
  </si>
  <si>
    <t>14 159 788,66</t>
  </si>
  <si>
    <t>16 007 001,51</t>
  </si>
  <si>
    <t>3.6.2.2.2.2</t>
  </si>
  <si>
    <t>кабельные линии, прокладываемые методом горизонтального наклонного бурения, многожильные с бумажной изоляцией сечением провода от 50 до 100 квадратных мм включительно с двумя трубами в скважине</t>
  </si>
  <si>
    <t>18 504 329,31</t>
  </si>
  <si>
    <t>16 491 785,44</t>
  </si>
  <si>
    <t>3.6.2.2.3.1</t>
  </si>
  <si>
    <t>кабельные линии, прокладываемые методом горизонтального наклонного бурения, многожильные с бумажной изоляцией сечением провода от 100 до 200 квадратных мм включительно с одной трубой в скважине</t>
  </si>
  <si>
    <t>17 907 133,01</t>
  </si>
  <si>
    <t>17 083 884,45</t>
  </si>
  <si>
    <t>3.6.2.2.3.2</t>
  </si>
  <si>
    <t>кабельные линии, прокладываемые методом горизонтального наклонного бурения, многожильные с бумажной изоляцией сечением провода от 100 до 200 квадратных мм включительно с двумя трубами в скважине</t>
  </si>
  <si>
    <t>20 052 822,44</t>
  </si>
  <si>
    <t>20 005 666,30</t>
  </si>
  <si>
    <t>3.6.2.2.4.1</t>
  </si>
  <si>
    <t>кабельные линии, прокладываемые методом горизонтального наклонного бурения, многожильные с бумажной изоляцией сечением провода от 200 до 250 квадратных мм включительно с одной трубой в скважине</t>
  </si>
  <si>
    <t>21 249 208,48</t>
  </si>
  <si>
    <t>21 824 357,26</t>
  </si>
  <si>
    <t>3.6.2.2.4.2</t>
  </si>
  <si>
    <t>кабельные линии, прокладываемые методом горизонтального наклонного бурения, многожильные с бумажной изоляцией сечением провода от 200 до 250 квадратных мм включительно с двумя трубами в скважине</t>
  </si>
  <si>
    <t>23 023 217,09</t>
  </si>
  <si>
    <t>21 242 037,34</t>
  </si>
  <si>
    <t>3.6.2.2.4.5</t>
  </si>
  <si>
    <t>кабельные линии, прокладываемые методом горизонтального наклонного бурения, многожильные с бумажной изоляцией сечением провода от 200 до 250 квадратных мм включительно c количеством труб в скважине более четырех</t>
  </si>
  <si>
    <t>21 854 120,45</t>
  </si>
  <si>
    <t>C4</t>
  </si>
  <si>
    <t>Стандартизированная тарифная ставка на покрытие расходов сетевой организации на строительство пунктов секционирования на i-м уровне напряжения</t>
  </si>
  <si>
    <t>реклоузеры номинальным током до 100 а включительно</t>
  </si>
  <si>
    <t>руб./шт.</t>
  </si>
  <si>
    <t>1 141 082,88</t>
  </si>
  <si>
    <t>реклоузеры номинальным током от 500 до 1000 а включительно</t>
  </si>
  <si>
    <t>2 016 354,81</t>
  </si>
  <si>
    <t>4.4.3.3</t>
  </si>
  <si>
    <t>распределительные пункты (РП), за исключением комплектных распределительных устройств наружной установки (КРН, КРУН), номинальным током от 250 до 500 а включительно с количеством ячеек от 10 до 15 включительно</t>
  </si>
  <si>
    <t>22 133 120,00</t>
  </si>
  <si>
    <t>4.4.4.4</t>
  </si>
  <si>
    <t>распределительные пункты (РП), за исключением комплектных распределительных устройств наружной установки (КРН, КРУН), номинальным током от 500 до 1000 а включительно с количеством ячеек свыше 15</t>
  </si>
  <si>
    <t>23 386 912,10</t>
  </si>
  <si>
    <t>4.6.1.1</t>
  </si>
  <si>
    <t>переключательные пункты номинальным током до 100 а включительно с количеством ячеек до 5 включительно</t>
  </si>
  <si>
    <t>1 705 028,40</t>
  </si>
  <si>
    <t>C5</t>
  </si>
  <si>
    <t>Стандартизированная тарифная ставка на покрытие расходов сетевой организации на строительство комплектных трансформаторных подстанций (КТП) с уровнем напряжения до 35 кВ</t>
  </si>
  <si>
    <t>5.1.1.1</t>
  </si>
  <si>
    <t>6/0,4 кВ</t>
  </si>
  <si>
    <t>однотрансформаторные подстанции (за исключением РТП) мощностью до 25 кВА включительно столбового/мачтового типа</t>
  </si>
  <si>
    <t>руб./кВт</t>
  </si>
  <si>
    <t>20 142,14</t>
  </si>
  <si>
    <t>10/0,4 кВ</t>
  </si>
  <si>
    <t>21 103,63</t>
  </si>
  <si>
    <t>5.1.1.2</t>
  </si>
  <si>
    <t>однотрансформаторные подстанции (за исключением РТП) мощностью до 25 кВА включительно шкафного или киоскового типа</t>
  </si>
  <si>
    <t>16 758,09</t>
  </si>
  <si>
    <t>22 927,62</t>
  </si>
  <si>
    <t>5.1.2.1</t>
  </si>
  <si>
    <t>однотрансформаторные подстанции (за исключением РТП) мощностью от 25 до 100 кВА включительно столбового/мачтового типа</t>
  </si>
  <si>
    <t>5.1.2.2</t>
  </si>
  <si>
    <t>однотрансформаторные подстанции (за исключением РТП) мощностью от 25 до 100 кВА включительно шкафного или киоскового типа</t>
  </si>
  <si>
    <t>9 110,39</t>
  </si>
  <si>
    <t>5.1.3.1</t>
  </si>
  <si>
    <t>однотрансформаторные подстанции (за исключением РТП) мощностью от 100 до 250 кВА включительно столбового/мачтового типа</t>
  </si>
  <si>
    <t>2 460,40</t>
  </si>
  <si>
    <t>3 077,54</t>
  </si>
  <si>
    <t>5.1.3.2</t>
  </si>
  <si>
    <t>однотрансформаторные подстанции (за исключением РТП) мощностью от 100 до 250 кВА включительно шкафного или киоскового типа</t>
  </si>
  <si>
    <t>5 760,76</t>
  </si>
  <si>
    <t>6 353,73</t>
  </si>
  <si>
    <t>5.1.3.3</t>
  </si>
  <si>
    <t>однотрансформаторные подстанции (за исключением РТП) мощностью от 100 до 250 кВА включительно блочного типа</t>
  </si>
  <si>
    <t>7 279,22</t>
  </si>
  <si>
    <t>5.1.4.2</t>
  </si>
  <si>
    <t>однотрансформаторные подстанции (за исключением РТП) мощностью от 250 до 400 кВА включительно шкафного или киоскового типа</t>
  </si>
  <si>
    <t>3 680,53</t>
  </si>
  <si>
    <t>3 423,23</t>
  </si>
  <si>
    <t>5.1.4.3</t>
  </si>
  <si>
    <t>однотрансформаторные подстанции (за исключением РТП) мощностью от 250 до 400 кВА включительно блочного типа</t>
  </si>
  <si>
    <t>7 302,43</t>
  </si>
  <si>
    <t>5.1.5.2</t>
  </si>
  <si>
    <t>однотрансформаторные подстанции (за исключением РТП) мощностью от 400 до 630 кВА включительно шкафного или киоскового типа</t>
  </si>
  <si>
    <t>2 907,79</t>
  </si>
  <si>
    <t>3 562,84</t>
  </si>
  <si>
    <t>5.1.5.3</t>
  </si>
  <si>
    <t>однотрансформаторные подстанции (за исключением РТП) мощностью от 400 до 630 кВА включительно блочного типа</t>
  </si>
  <si>
    <t>2 745,46</t>
  </si>
  <si>
    <t>5.1.6.2</t>
  </si>
  <si>
    <t>однотрансформаторные подстанции (за исключением РТП) мощностью от 630 до 1000 кВА включительно шкафного или киоскового типа</t>
  </si>
  <si>
    <t>2 849,72</t>
  </si>
  <si>
    <t>5.1.6.3</t>
  </si>
  <si>
    <t>однотрансформаторные подстанции (за исключением РТП) мощностью от 630 до 1000 кВА включительно блочного типа</t>
  </si>
  <si>
    <t>3 747,84</t>
  </si>
  <si>
    <t>5.1.7.2</t>
  </si>
  <si>
    <t>однотрансформаторные подстанции (за исключением РТП) мощностью от 1000 до 1250 кВА включительно шкафного или киоскового типа</t>
  </si>
  <si>
    <t>3 171,55</t>
  </si>
  <si>
    <t>5.1.8.3</t>
  </si>
  <si>
    <t>однотрансформаторные подстанции (за исключением РТП) мощностью от 1250 до 1600 кВА включительно блочного типа</t>
  </si>
  <si>
    <t>5 375,72</t>
  </si>
  <si>
    <t>5.2.2.2</t>
  </si>
  <si>
    <t>двухтрансформаторные и более подстанции (за исключением РТП) мощностью от 25 до 100 кВА включительно шкафного или киоскового типа</t>
  </si>
  <si>
    <t>19 222,09</t>
  </si>
  <si>
    <t>5.2.3.2</t>
  </si>
  <si>
    <t>двухтрансформаторные и более подстанции (за исключением РТП) мощностью от 100 до 250 кВА включительно шкафного или киоскового типа</t>
  </si>
  <si>
    <t>15 578,18</t>
  </si>
  <si>
    <t>11 782,23</t>
  </si>
  <si>
    <t>5.2.3.3</t>
  </si>
  <si>
    <t>двухтрансформаторные и более подстанции (за исключением РТП) мощностью от 100 до 250 кВА включительно блочного типа</t>
  </si>
  <si>
    <t>34 092,12</t>
  </si>
  <si>
    <t>5.2.4.2</t>
  </si>
  <si>
    <t>двухтрансформаторные и более подстанции (за исключением РТП) мощностью от 250 до 400 кВА включительно шкафного или киоскового типа</t>
  </si>
  <si>
    <t>6 997,63</t>
  </si>
  <si>
    <t>7 226,23</t>
  </si>
  <si>
    <t>5.2.4.3</t>
  </si>
  <si>
    <t>двухтрансформаторные и более подстанции (за исключением РТП) мощностью от 250 до 400 кВА включительно блочного типа</t>
  </si>
  <si>
    <t>11 296,19</t>
  </si>
  <si>
    <t>19 050,04</t>
  </si>
  <si>
    <t>5.2.5.2</t>
  </si>
  <si>
    <t>двухтрансформаторные и более подстанции (за исключением РТП) мощностью от 400 до 630 кВА включительно шкафного или киоскового типа</t>
  </si>
  <si>
    <t>4 509,84</t>
  </si>
  <si>
    <t>5.2.5.3</t>
  </si>
  <si>
    <t>двухтрансформаторные и более подстанции (за исключением РТП) мощностью от 400 до 630 кВА включительно блочного типа</t>
  </si>
  <si>
    <t>9 797,51</t>
  </si>
  <si>
    <t>10 937,94</t>
  </si>
  <si>
    <t>5.2.6.2</t>
  </si>
  <si>
    <t>двухтрансформаторные и более подстанции (за исключением РТП) мощностью от 630 до 1000 кВА включительно шкафного или киоскового типа</t>
  </si>
  <si>
    <t>4 827,92</t>
  </si>
  <si>
    <t>5 981,73</t>
  </si>
  <si>
    <t>5.2.6.3</t>
  </si>
  <si>
    <t>двухтрансформаторные и более подстанции (за исключением РТП) мощностью от 630 до 1000 кВА включительно блочного типа</t>
  </si>
  <si>
    <t>11 184,56</t>
  </si>
  <si>
    <t>10 012,37</t>
  </si>
  <si>
    <t>5.2.7.2</t>
  </si>
  <si>
    <t>двухтрансформаторные и более подстанции (за исключением РТП) мощностью от 1000 до 1250 кВА включительно шкафного или киоскового типа</t>
  </si>
  <si>
    <t>3 902,11</t>
  </si>
  <si>
    <t>5.2.7.3</t>
  </si>
  <si>
    <t>двухтрансформаторные и более подстанции (за исключением РТП) мощностью от 1000 до 1250 кВА включительно блочного типа</t>
  </si>
  <si>
    <t>9 420,83</t>
  </si>
  <si>
    <t>5.2.8.2</t>
  </si>
  <si>
    <t>двухтрансформаторные и более подстанции (за исключением РТП) мощностью от 1250 до 1600 кВА включительно шкафного или киоскового типа</t>
  </si>
  <si>
    <t>2 883,65</t>
  </si>
  <si>
    <t>C8</t>
  </si>
  <si>
    <t>Стандартизированная тарифная ставка на покрытие расходов сетевой организации на обеспечение средствами коммерческого учета электрической энергии (мощности)</t>
  </si>
  <si>
    <t>средства коммерческого учета электрической энергии (мощности) однофазный прямого включения</t>
  </si>
  <si>
    <t>рублей за точку учета</t>
  </si>
  <si>
    <t>18 651,40</t>
  </si>
  <si>
    <t>средства коммерческого учета электрической энергии (мощности) трехфазный прямого включения</t>
  </si>
  <si>
    <t>23 960,99</t>
  </si>
  <si>
    <t>379 420,38</t>
  </si>
  <si>
    <t>средства коммерческого учета электрической энергии (мощности) трехфазный полукосвенного включения</t>
  </si>
  <si>
    <t>36 541,93</t>
  </si>
  <si>
    <t>средства коммерческого учета электрической энергии (мощности) трехфазный косвенного включения</t>
  </si>
  <si>
    <t>193 165,11</t>
  </si>
  <si>
    <t>В соответствии с Федеральным законом от 26 марта 2003 г. № 35-ФЗ «Об электроэнергетике», постановлением Правительства Российской Федерации от 29 декабря 2011 г. № 1178 «О ценообразовании в области регулируемых цен (тарифов) в электроэнергетике», постановлением Правительства Российской Федерации от 27 декабря 2004 г. №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постановлением Правительства Российской Федерации от 14 ноября 2022 г. № 2053 «Об особенностях индексации регулируемых цен (тарифов) с 1 декабря 2022 г. по 31 декабря 2023 г. и о внесении изменений в некоторые акты Правительства Российской Федерации», приказом ФАС России от 30 июня 2022 г. № 490/22 «Об утверждении Методических указаний по определению размера платы за технологическое присоединение к электрическим сетям» и на основании рассмотрения экспертного заключения рег. № в-974 от 23 ноября 2022 г., протокола заседания правления региональной службы по тарифам Нижегородской области № 49 от 25 ноября 2022 г.:</t>
  </si>
  <si>
    <t xml:space="preserve">1. Утвердить стандартизированные тарифные ставки (без учета НДС) на покрытие расходов на технологическое присоединение энергопринимающих устройств заявителей, не включающие в себя строительство объектов электросетевого хозяйства, к электрическим сетям территориальных сетевых организаций на территории Нижегородской области на 2023 год согласно Приложению к настоящему решению.
2. Утвердить стандартизированные тарифные ставки (без учета НДС), включающие 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потребителей и расходы на обеспечение потребителей средствами коммерческого учета электрической энергии (мощности), применяемые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2023 год согласно Приложению к настоящему решению.
3. Утвердить формулы платы за технологическое присоединение к электрическим сетям территориальных сетевых организаций на территории Нижегородской области на 2023 год: 
а) если отсутствует необходимость реализации мероприятий по «последней мили»:
Р1 = C1.1 + C1.2 + С8.i х qi.p  (1), где:
- Р1 – плата за технологическое присоединение по мероприятиям, не включающим в себя строительство объектов электросетевого хозяйства (рублей);
- С1.1 - стандартизированная тарифная ставка на покрытие расходов на подготовку и выдачу сетевой организацией технических условий Заявителю (ТУ) (рублей за одно присоединение);
- С1.2 - стандартизированная тарифная ставка на покрытие расходов на проверку сетевой организацией выполнения Заявителем технических условий, (рублей за одно присоединение) в зависимости от дифференциации:
С1.2.1 - для случаев технологического присоединения объектов Заявителей, указанных в пунктах 12(1), 13(2) – 13(5) и 14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 декабря 2004 г. № 861 (далее – Правила технологического присоединения), если технологическое присоединение энергопринимающих устройств таких Заявителей осуществляется на уровне напряжения 0,4 кВ и ниже,
С1.2.2 - для случаев технологического присоединения объектов Заявителей, не предусмотренных абзацем шестым пункта 24 Методических указаний по </t>
  </si>
  <si>
    <t xml:space="preserve">определению размера платы за технологическое присоединение к электрическим сетям, утвержденных приказом ФАС России от 30 июня 2022 г. № 490/22;
- С8.i – стандартизированная тарифная ставка на покрытие расходов сетевой организации на обеспечение средствами коммерческого учета электрической энергии (мощности) на i-м уровне напряжения (рублей за точку учета);
- qi.p  - количество средств коммерческого учета электрической энергии р-го типа на i-м уровне напряжения;
б) если при технологическом присоединении согласно техническим условиям предусматривается мероприятие «последней мили» по прокладке воздушных и (или) кабельных линий:
Р2 = Р1+ ∑C2.i x L2.i +∑C3.i x L3.i (2),
где:
- Р2 – плата за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включая плату по мероприятиям «последней мили» по прокладке воздушных и (или) кабельных линий (руб.);
- Р1 – плата за технологическое присоединение по мероприятиям, не включающим в себя строительство объектов электросетевого хозяйства (руб.);
- C2.i – стандартизированная тарифная ставка на покрытие расходов сетевой организации на строительство воздушных линий электропередач 
на i-м уровне напряжения в расчете на 1 км линий (руб./км);
- L2.i – протяженность воздушных линий электропередач, строительство которых предусмотрено согласно выданным техническим условиям для технологического присоединения заявителя на i-том уровне напряжения (км);
- C3.i - стандартизированная тарифная ставка на покрытие расходов сетевой организации на строительство кабельных линий электропередач на i-м уровне напряжения в расчете на 1 км линий (руб./км);
- L3.i - протяженность кабельных линий электропередач, строительство которых предусмотрено согласно выданным техническим условиям для технологического присоединения заявителя на i-том уровне напряжения (км);
в) если при технологическом присоединении согласно техническим условиям предусматриваются мероприятия «последней мили» по строительству пунктов секционирования (реклоузеров, распределительных пунктов, переключательных пунктов), трансформаторных подстанций (ТП), за исключением распределительных трансформаторных подстанций (РТП) на уровне напряжения до 35 кВт и на строительство центров питания, подстанций уровнем напряжения 35 кВт и выше (ПС):
Р3 = Р2 + С4 х Q + C5 x N (3),
где:
</t>
  </si>
  <si>
    <t xml:space="preserve"> - Р3 – плата за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включая плату по мероприятиям «последней мили» по прокладке воздушных и (или) кабельных линий, строительству пунктов секционирования (реклоузеров, распределительных пунктов), трансформаторных подстанций (ТП), за исключением распределительных трансформаторных подстанций (РТП) (руб.);
- Р2 – плата за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включая плату по мероприятиям «последней мили» по прокладке воздушных и (или) кабельных линий (руб.);
С4 - стандартизированная тарифная ставка на покрытие расходов сетевой организации на строительство пунктов секционирования (реклоузеров, распределительных пунктов) на уровне напряжения 1-20 кВ (руб./шт.);
Q – количество пунктов секционирования (реклоузеров, распределительных пунктов);
С5 - стандартизированная тарифная ставка на покрытие расходов сетевой организации на строительство трансформаторных подстанций (ТП), за исключением распределительных трансформаторных подстанций (РТП), с уровнем напряжения до 35 кВ (руб./кВт);
N - объем максимальной мощности, указанной заявителем в заявке на технологическое присоединение, кВт;
г) если при технологическом присоединении согласно техническим условиям срок выполнения мероприятий по технологическому присоединению предусмотрен на период два года, то стоимость мероприятий, учитываемых в плате, рассчитанной в год подачи заявки, индексируется следующим образом:
- 50% стоимости мероприятий, предусмотренных техническими условиями, определяется в ценах года, соответствующего году утверждения платы;
- 50% стоимости мероприятий, предусмотренных техническими условиями, умножается на прогнозный индекс цен производителей по подразделу «Строительство» раздела «Капитальные вложения (инвестиции)» на год, следующий за годом утверждения платы, публикуемый в соответствии со вторым предложением абзаца восьмого пункта 87 Основ ценообразования  в области регулируемых цен (тарифов) в электроэнергетике, утвержденных постановлением Правительства Российской Федерации от 29 декабря 2011 г. № 1178 (далее – Основы ценообразования) (при отсутствии данного индекса используется индекс потребительских цен);
д) если при технологическом присоединении по инициативе (обращению) Заявителя, максимальная мощность энергопринимающих устройств которого составляет не менее 670 кВт, установлены сроки выполнения мероприятий по технологическому присоединению более двух лет (но не более четырех лет), то </t>
  </si>
  <si>
    <t xml:space="preserve">стоимость мероприятий, учитываемых в плате, рассчитанной в год подачи заявки, индексируется следующим образом:
- 50% стоимости мероприятий, предусмотренных техническими условиями, умножается на произведение прогнозных индексов цен производителей по подразделу «Строительство» раздела «Капитальные вложения (инвестиции)», публикуемых в соответствии со вторым предложением абзаца восьмого пункта 87 Основ ценообразования на соответствующий год (при отсутствии данного индекса используется индекс потребительских цен на соответствующий год) за половину периода, указанного в технических условиях, начиная с года, следующего за годом утверждения платы;
- 50% стоимости мероприятий, предусмотренных техническими условиями, умножается на произведение прогнозных индексов цен производителей по подразделу «Строительство» раздела «Капитальные вложения (инвестиции)», публикуемых в соответствии со вторым предложением абзаца восьмого пункта 87 Основ ценообразования на соответствующий год (при отсутствии данного индекса используется индекс потребительских цен на соответствующий год) за период, указанный в технических условиях, начиная с года, следующего за годом утверждения платы.
Размер платы для каждого присоединения рассчитывается сетевой организацией в соответствии с утвержденной формулой. Стандартизированные тарифные ставки С2 и С3 применяются к протяженности линий электропередачи по трассе.
Плата за технологическое присоединение при поэтапном технологическом присоединении определяется с учетом особенностей, установленных абзацами первым и шестым пункта 17(1) Правил технологического присоединения. При этом расходы по стандартизированной тарифной ставке С1.1 определяются однократно.
4. В состав платы за технологическое присоединение энергопринимающих устройств максимальной мощностью не более 150 кВт в полном объеме включается инвестиционная составляющая на покрытие расходов на строительство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
Условия применения установленных ставок за технологическое присоединение определены постановлением Правительства Российской Федерации от 27 декабря 2004 г. №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t>
  </si>
  <si>
    <t xml:space="preserve">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5. Стандартизированные тарифные ставки на 2023 год, установленные пунктами 1 и 2 настоящего решения, вводятся в действие с 1 декабря 2022 г. и действуют до 31 декабря 2023 г. включительно.
6. С 1 декабря 2022 г. признать утратившими силу:
- решение региональной службы по тарифам Нижегородской области 
от 10 декабря 2021 г. № 54/1 «Об утверждении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2022 год»;
- решение региональной службы по тарифам Нижегородской области 
от 8 апреля 2022 г. № 10/1 «О внесении изменений в решение региональной службы по тарифам Нижегородской области от 10 декабря 2021 г. № 54/1 
«Об утверждении ставок за единицу максимальной мощности 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2022 год»;
- решение региональной службы по тарифам Нижегородской области 
от 24 июня 2022 г. № 21/1 «О внесении изменения в решение региональной службы по тарифам Нижегородской области от 10 декабря 2021 г. № 54/1 
«Об утверждении ставок за единицу максимальной мощности 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2022 год»;
- решение региональной службы по тарифам Нижегородской области 
от 1 июля 2022 г. № 24/1 «О внесении изменений в решение региональной службы по тарифам Нижегородской области от 10 декабря 2021 г. № 54/1 
«Об утверждении ставок за единицу максимальной мощности и стандартизированных тарифных ставок для расчета платы за технологическое присоединение к электрическим сетям территориальных сетевых организаций на территории Нижегородской области на 2022 год».
7. Настоящее решение вступает в силу с 1 декабря 2022 г.
Руководитель службы                   Ю.Л.Алешина
</t>
  </si>
  <si>
    <t xml:space="preserve">ПРИЛОЖЕНИЕ к решению региональной службы по тарифам Нижегородской области 
от 25 ноября 2022 г. № 49/47
</t>
  </si>
  <si>
    <t>Решение региональной службы по тарифам Нижегородской области от 25.11.2022 №49/47</t>
  </si>
  <si>
    <r>
      <t>АО "НПО "Правдинский радиозавод»  (ТСО)</t>
    </r>
    <r>
      <rPr>
        <b/>
        <vertAlign val="superscript"/>
        <sz val="10"/>
        <color indexed="8"/>
        <rFont val="Arial"/>
        <family val="2"/>
      </rPr>
      <t>1</t>
    </r>
  </si>
  <si>
    <t>1. с 01.01.2024 года  АО "НПО "ПРЗ" прекращает осуществлять деятельность в сфере оказания услуг по передаче электрической энергии сторонним организациям (Решение РС НО от 29.06.2023 №26/1)</t>
  </si>
  <si>
    <t xml:space="preserve">Отдел главного энергетика
АО "НПО "ПРЗ", </t>
  </si>
  <si>
    <t>Замена шлейфа отпайки ВЛ 6-20 кВ</t>
  </si>
  <si>
    <t>счет-договор №521122060 от 03.02.2023, акт №621310526</t>
  </si>
  <si>
    <t>филиал ПАО "Россети Центр и Привольжье" -"Нижновэнерго"</t>
  </si>
  <si>
    <t>13318,88 руб. с ндс, пп № 2441 от 13.02.2023</t>
  </si>
  <si>
    <t>Приобретение оборудования для изиерения сопротивления сопротивления заземления ИС-10 взамен вышедшего из строя</t>
  </si>
  <si>
    <t>47915руб. С ндс</t>
  </si>
  <si>
    <t xml:space="preserve">поставщик ООО "Эталон-Премьер" </t>
  </si>
  <si>
    <t>счет №822 от 29.06.2023 п.п.13000 от 04.07.2023</t>
  </si>
  <si>
    <t>8340 с ндс</t>
  </si>
  <si>
    <t>счет № П3056205 от 27.09.2023</t>
  </si>
  <si>
    <t>10860 с ндс</t>
  </si>
  <si>
    <t>счет № П3056381 от 01.11.2023</t>
  </si>
  <si>
    <t>счет № П3056423 от 03.11.2023</t>
  </si>
  <si>
    <t>8760 с ндс</t>
  </si>
  <si>
    <t>Ремонт и ТО устройств релейной защиты, автоматики и микропроцессорных устройств "Сириус" на ПС, РП</t>
  </si>
  <si>
    <t>договор подряда №01/024Д от 01.01.2023</t>
  </si>
  <si>
    <t>Испытания нефтепродуктов (трансформаторного масла). Оформление протокола.</t>
  </si>
  <si>
    <t>лист 1.1</t>
  </si>
  <si>
    <t>лист 1.2</t>
  </si>
  <si>
    <t>лист 1.3</t>
  </si>
  <si>
    <t>лист 1.4</t>
  </si>
  <si>
    <t>лист 2.1</t>
  </si>
  <si>
    <t>лист 2.2</t>
  </si>
  <si>
    <t>лист 2.3</t>
  </si>
  <si>
    <t>лист 3.1</t>
  </si>
  <si>
    <t>лист 3.4</t>
  </si>
  <si>
    <t>лист 3.5</t>
  </si>
  <si>
    <t>лист 4.1</t>
  </si>
  <si>
    <t>лист 4.2</t>
  </si>
  <si>
    <t>лист 4.3</t>
  </si>
  <si>
    <t>лист 4.9</t>
  </si>
  <si>
    <t>Информация о количестве потребителей услуг с разбивкой по уровням напряжения, категориям надежности потребителей и типу потребителей</t>
  </si>
  <si>
    <t>Количество точек поставки электрической энергии</t>
  </si>
  <si>
    <t>Информация об объектах электросетевого хозяйства</t>
  </si>
  <si>
    <t>Износ объектов электросетевого хозяйства (%)</t>
  </si>
  <si>
    <t>Показатели качества услуг по передаче электрической энергии по АО "НПО "Правдинский радиозавод" в 2023 году, а также динамика по отношению к году, предшествующему отчетному</t>
  </si>
  <si>
    <t>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за 2023 год</t>
  </si>
  <si>
    <t>Мероприятия, выполненные в 2023 году в целях повышения качества оказания услуг по передаче электрической энергии</t>
  </si>
  <si>
    <t>Информация о наличии невостребованной мощности для осуществления технологического присоединения в 2023 году</t>
  </si>
  <si>
    <t>Сведения о качестве услуг по технологическому присоединению к электрическим сетям АО "НПО "Правдинский радиозавод» за 2023 год</t>
  </si>
  <si>
    <t>3.5. Стоимость технологического присоединения к электрическим сетям сетевой организации в 2023 году</t>
  </si>
  <si>
    <t>Стоимость технологического присоединения к электрическим сетям сетевой организации в 2023 году</t>
  </si>
  <si>
    <t>Качество обслуживания за 2023 год</t>
  </si>
  <si>
    <t>Информация о деятельности офисов обслуживания потребителей за 2023 год</t>
  </si>
  <si>
    <t>Информация о заочном обслуживаниии потребителей посредством телефонной связи за 2023 год</t>
  </si>
  <si>
    <t>Информация по обращениям потребителей за 2023 год</t>
  </si>
  <si>
    <t>Информация о качестве обслуживания потребителей услуг за 2023 год</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</si>
</sst>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0"/>
    <numFmt numFmtId="175" formatCode="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0000"/>
    <numFmt numFmtId="183" formatCode="#,##0.000000"/>
    <numFmt numFmtId="184" formatCode="0.000000"/>
  </numFmts>
  <fonts count="64">
    <font>
      <sz val="11"/>
      <color rgb="FF000000"/>
      <name val="Calibri"/>
      <family val="2"/>
    </font>
    <font>
      <sz val="11"/>
      <color indexed="8"/>
      <name val="Calibri"/>
      <family val="2"/>
    </font>
    <font>
      <sz val="10"/>
      <color indexed="8"/>
      <name val="Arial"/>
      <family val="2"/>
    </font>
    <font>
      <sz val="10"/>
      <name val="Arial"/>
      <family val="2"/>
    </font>
    <font>
      <vertAlign val="subscript"/>
      <sz val="10"/>
      <color indexed="8"/>
      <name val="Arial"/>
      <family val="2"/>
    </font>
    <font>
      <sz val="8"/>
      <name val="Calibri"/>
      <family val="2"/>
    </font>
    <font>
      <sz val="10"/>
      <color indexed="8"/>
      <name val="Times New Roman"/>
      <family val="1"/>
    </font>
    <font>
      <sz val="9"/>
      <name val="Arial"/>
      <family val="2"/>
    </font>
    <font>
      <sz val="9"/>
      <color indexed="8"/>
      <name val="Arial"/>
      <family val="2"/>
    </font>
    <font>
      <b/>
      <sz val="10"/>
      <color indexed="8"/>
      <name val="Arial"/>
      <family val="2"/>
    </font>
    <font>
      <b/>
      <vertAlign val="superscrip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0"/>
      <color indexed="53"/>
      <name val="Arial"/>
      <family val="2"/>
    </font>
    <font>
      <sz val="11"/>
      <color indexed="8"/>
      <name val="Times New Roman"/>
      <family val="1"/>
    </font>
    <font>
      <u val="single"/>
      <sz val="11"/>
      <color indexed="12"/>
      <name val="Calibri"/>
      <family val="2"/>
    </font>
    <font>
      <sz val="11"/>
      <color indexed="8"/>
      <name val="Arial"/>
      <family val="2"/>
    </font>
    <font>
      <b/>
      <sz val="14"/>
      <color indexed="8"/>
      <name val="Arial"/>
      <family val="2"/>
    </font>
    <font>
      <u val="single"/>
      <sz val="14"/>
      <color indexed="8"/>
      <name val="Arial"/>
      <family val="2"/>
    </font>
    <font>
      <sz val="12"/>
      <color indexed="8"/>
      <name val="Arial"/>
      <family val="2"/>
    </font>
    <font>
      <sz val="12"/>
      <color indexed="8"/>
      <name val="Calibri"/>
      <family val="2"/>
    </font>
    <font>
      <b/>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FF0000"/>
      <name val="Arial"/>
      <family val="2"/>
    </font>
    <font>
      <sz val="11"/>
      <color rgb="FF000000"/>
      <name val="Times New Roman"/>
      <family val="1"/>
    </font>
    <font>
      <b/>
      <sz val="10"/>
      <color rgb="FF000000"/>
      <name val="Arial"/>
      <family val="2"/>
    </font>
    <font>
      <sz val="11"/>
      <color rgb="FF000000"/>
      <name val="Arial"/>
      <family val="2"/>
    </font>
    <font>
      <sz val="9"/>
      <color rgb="FF000000"/>
      <name val="Arial"/>
      <family val="2"/>
    </font>
    <font>
      <u val="single"/>
      <sz val="14"/>
      <color rgb="FF000000"/>
      <name val="Arial"/>
      <family val="2"/>
    </font>
    <font>
      <b/>
      <sz val="14"/>
      <color rgb="FF000000"/>
      <name val="Arial"/>
      <family val="2"/>
    </font>
    <font>
      <sz val="12"/>
      <color rgb="FF000000"/>
      <name val="Calibri"/>
      <family val="2"/>
    </font>
    <font>
      <b/>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color indexed="8"/>
      </left>
      <right style="thin">
        <color indexed="8"/>
      </right>
      <top style="thin">
        <color indexed="8"/>
      </top>
      <bottom/>
    </border>
    <border>
      <left style="thin"/>
      <right/>
      <top style="thin"/>
      <bottom style="thin"/>
    </border>
    <border>
      <left style="medium"/>
      <right style="thin"/>
      <top style="thin"/>
      <bottom style="thin"/>
    </border>
    <border>
      <left/>
      <right style="thin"/>
      <top style="thin"/>
      <bottom style="thin"/>
    </border>
    <border>
      <left style="medium"/>
      <right style="thin"/>
      <top style="thin"/>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thin"/>
      <top style="medium"/>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color rgb="FF000000"/>
      </bottom>
    </border>
    <border>
      <left>
        <color indexed="63"/>
      </left>
      <right>
        <color indexed="63"/>
      </right>
      <top style="medium"/>
      <bottom style="medium"/>
    </border>
    <border>
      <left>
        <color indexed="63"/>
      </left>
      <right style="medium">
        <color rgb="FF000000"/>
      </right>
      <top style="medium"/>
      <bottom style="medium"/>
    </border>
    <border>
      <left>
        <color indexed="63"/>
      </left>
      <right>
        <color indexed="63"/>
      </right>
      <top>
        <color indexed="63"/>
      </top>
      <bottom style="medium"/>
    </border>
    <border>
      <left style="thin">
        <color indexed="8"/>
      </left>
      <right style="thin">
        <color indexed="8"/>
      </right>
      <top/>
      <bottom/>
    </border>
    <border>
      <left style="thin">
        <color indexed="8"/>
      </left>
      <right style="thin">
        <color indexed="8"/>
      </right>
      <top>
        <color indexed="63"/>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36" fillId="0" borderId="0">
      <alignment/>
      <protection/>
    </xf>
    <xf numFmtId="0" fontId="36"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2" borderId="0" applyNumberFormat="0" applyBorder="0" applyAlignment="0" applyProtection="0"/>
  </cellStyleXfs>
  <cellXfs count="240">
    <xf numFmtId="0" fontId="0" fillId="0" borderId="0"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lignment horizontal="center" vertical="center" wrapText="1"/>
    </xf>
    <xf numFmtId="0" fontId="2" fillId="0" borderId="0" xfId="0" applyNumberFormat="1" applyFont="1" applyFill="1" applyBorder="1" applyAlignment="1" applyProtection="1">
      <alignment/>
      <protection/>
    </xf>
    <xf numFmtId="4" fontId="3" fillId="0" borderId="10" xfId="0" applyNumberFormat="1"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right" vertical="center" wrapText="1"/>
      <protection/>
    </xf>
    <xf numFmtId="0" fontId="3" fillId="0" borderId="0" xfId="0" applyFont="1" applyFill="1" applyBorder="1" applyAlignment="1">
      <alignment/>
    </xf>
    <xf numFmtId="0" fontId="3" fillId="0" borderId="0" xfId="0" applyNumberFormat="1" applyFont="1" applyFill="1" applyBorder="1" applyAlignment="1" applyProtection="1">
      <alignment/>
      <protection/>
    </xf>
    <xf numFmtId="0" fontId="2" fillId="0" borderId="0" xfId="54" applyFont="1" applyFill="1" applyAlignment="1">
      <alignment wrapText="1"/>
      <protection/>
    </xf>
    <xf numFmtId="0" fontId="2" fillId="0" borderId="0" xfId="54" applyFont="1" applyFill="1" applyAlignment="1">
      <alignment/>
      <protection/>
    </xf>
    <xf numFmtId="14" fontId="3" fillId="0" borderId="10" xfId="0" applyNumberFormat="1" applyFont="1" applyFill="1" applyBorder="1" applyAlignment="1" applyProtection="1">
      <alignment horizontal="center" vertical="center" wrapText="1"/>
      <protection/>
    </xf>
    <xf numFmtId="0" fontId="2"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right" vertical="center" wrapText="1"/>
    </xf>
    <xf numFmtId="0" fontId="2" fillId="0" borderId="10" xfId="0" applyFont="1" applyBorder="1" applyAlignment="1">
      <alignment horizontal="justify" vertical="center" wrapText="1"/>
    </xf>
    <xf numFmtId="0" fontId="2" fillId="0" borderId="10" xfId="0" applyFont="1" applyBorder="1" applyAlignment="1">
      <alignment horizontal="center" vertical="top" wrapText="1"/>
    </xf>
    <xf numFmtId="0" fontId="2" fillId="0" borderId="0" xfId="0" applyFont="1" applyAlignment="1">
      <alignment vertical="center"/>
    </xf>
    <xf numFmtId="49" fontId="2"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vertical="center"/>
    </xf>
    <xf numFmtId="0" fontId="2" fillId="0" borderId="0" xfId="0" applyFont="1" applyFill="1" applyAlignment="1">
      <alignment/>
    </xf>
    <xf numFmtId="0" fontId="3" fillId="0" borderId="0" xfId="0" applyFont="1" applyAlignment="1">
      <alignment vertical="top"/>
    </xf>
    <xf numFmtId="0" fontId="3" fillId="0" borderId="0" xfId="0" applyFont="1" applyAlignment="1">
      <alignment horizontal="center" vertical="top"/>
    </xf>
    <xf numFmtId="0" fontId="3" fillId="0" borderId="11" xfId="0" applyFont="1" applyBorder="1" applyAlignment="1">
      <alignment vertical="top" wrapText="1"/>
    </xf>
    <xf numFmtId="0" fontId="3" fillId="0" borderId="10" xfId="0" applyFont="1" applyBorder="1" applyAlignment="1">
      <alignment horizontal="center" vertical="top"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33" applyNumberFormat="1" applyFont="1" applyFill="1" applyBorder="1" applyAlignment="1">
      <alignment horizontal="center" vertical="center" wrapText="1" readingOrder="1"/>
      <protection/>
    </xf>
    <xf numFmtId="0" fontId="2" fillId="0" borderId="12" xfId="33" applyNumberFormat="1" applyFont="1" applyFill="1" applyBorder="1" applyAlignment="1">
      <alignment horizontal="center" vertical="center" wrapText="1" readingOrder="1"/>
      <protection/>
    </xf>
    <xf numFmtId="0" fontId="2" fillId="0" borderId="12" xfId="33" applyNumberFormat="1" applyFont="1" applyFill="1" applyBorder="1" applyAlignment="1">
      <alignment vertical="top" wrapText="1" readingOrder="1"/>
      <protection/>
    </xf>
    <xf numFmtId="0" fontId="2" fillId="0" borderId="13" xfId="33" applyNumberFormat="1" applyFont="1" applyFill="1" applyBorder="1" applyAlignment="1">
      <alignment vertical="top" wrapText="1" readingOrder="1"/>
      <protection/>
    </xf>
    <xf numFmtId="1" fontId="2" fillId="0" borderId="12" xfId="33" applyNumberFormat="1" applyFont="1" applyFill="1" applyBorder="1" applyAlignment="1">
      <alignment horizontal="center" vertical="center" wrapText="1" readingOrder="1"/>
      <protection/>
    </xf>
    <xf numFmtId="0" fontId="2" fillId="0" borderId="0" xfId="33" applyNumberFormat="1" applyFont="1" applyFill="1" applyBorder="1" applyAlignment="1">
      <alignment vertical="top" wrapText="1" readingOrder="1"/>
      <protection/>
    </xf>
    <xf numFmtId="0" fontId="2" fillId="0" borderId="12" xfId="33" applyNumberFormat="1" applyFont="1" applyFill="1" applyBorder="1" applyAlignment="1">
      <alignment horizontal="center" vertical="top" wrapText="1" readingOrder="1"/>
      <protection/>
    </xf>
    <xf numFmtId="0" fontId="2" fillId="0" borderId="10" xfId="54" applyFont="1" applyBorder="1" applyAlignment="1">
      <alignment horizontal="center" vertical="center" wrapText="1"/>
      <protection/>
    </xf>
    <xf numFmtId="0" fontId="2" fillId="0" borderId="10" xfId="54"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wrapText="1"/>
      <protection/>
    </xf>
    <xf numFmtId="0" fontId="2" fillId="0" borderId="0" xfId="54" applyFont="1" applyAlignment="1">
      <alignment/>
      <protection/>
    </xf>
    <xf numFmtId="0" fontId="2" fillId="0" borderId="14" xfId="54"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center" wrapText="1"/>
    </xf>
    <xf numFmtId="0" fontId="3" fillId="0" borderId="16" xfId="0" applyNumberFormat="1" applyFont="1" applyFill="1" applyBorder="1" applyAlignment="1" applyProtection="1">
      <alignment horizontal="center" vertical="center" wrapText="1"/>
      <protection/>
    </xf>
    <xf numFmtId="3" fontId="2" fillId="0" borderId="16"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0" borderId="19" xfId="0" applyNumberFormat="1" applyFont="1" applyFill="1" applyBorder="1" applyAlignment="1" applyProtection="1">
      <alignment horizontal="center" vertical="center" wrapText="1"/>
      <protection/>
    </xf>
    <xf numFmtId="3" fontId="2" fillId="0" borderId="19"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0" fontId="2" fillId="0" borderId="19" xfId="0" applyFont="1" applyFill="1" applyBorder="1" applyAlignment="1">
      <alignment horizontal="center"/>
    </xf>
    <xf numFmtId="0" fontId="2" fillId="0" borderId="19" xfId="0" applyFont="1" applyFill="1" applyBorder="1" applyAlignment="1">
      <alignment horizontal="center" vertical="center" wrapText="1"/>
    </xf>
    <xf numFmtId="0" fontId="2" fillId="0" borderId="0" xfId="0" applyFont="1" applyFill="1" applyBorder="1" applyAlignment="1">
      <alignment/>
    </xf>
    <xf numFmtId="4" fontId="3" fillId="0" borderId="21" xfId="0" applyNumberFormat="1" applyFont="1" applyFill="1" applyBorder="1" applyAlignment="1" applyProtection="1">
      <alignment horizontal="left" vertical="center" wrapText="1"/>
      <protection/>
    </xf>
    <xf numFmtId="0" fontId="54" fillId="0" borderId="0" xfId="0" applyFont="1" applyFill="1" applyBorder="1" applyAlignment="1">
      <alignment/>
    </xf>
    <xf numFmtId="0" fontId="2" fillId="0" borderId="0" xfId="0" applyFont="1" applyAlignment="1">
      <alignment vertical="top"/>
    </xf>
    <xf numFmtId="0" fontId="54" fillId="0" borderId="0" xfId="0" applyFont="1" applyFill="1" applyBorder="1" applyAlignment="1">
      <alignment vertical="top"/>
    </xf>
    <xf numFmtId="0" fontId="2" fillId="0" borderId="22" xfId="33" applyNumberFormat="1" applyFont="1" applyFill="1" applyBorder="1" applyAlignment="1">
      <alignment horizontal="center" vertical="center" wrapText="1" readingOrder="1"/>
      <protection/>
    </xf>
    <xf numFmtId="0" fontId="2" fillId="0" borderId="10" xfId="0" applyFont="1" applyFill="1" applyBorder="1" applyAlignment="1">
      <alignment vertical="center" wrapText="1"/>
    </xf>
    <xf numFmtId="14" fontId="3" fillId="0" borderId="10" xfId="0" applyNumberFormat="1" applyFont="1" applyFill="1" applyBorder="1" applyAlignment="1" applyProtection="1">
      <alignment horizontal="left" vertical="center" wrapText="1"/>
      <protection/>
    </xf>
    <xf numFmtId="4" fontId="3" fillId="0" borderId="23" xfId="0" applyNumberFormat="1" applyFont="1" applyFill="1" applyBorder="1" applyAlignment="1" applyProtection="1">
      <alignment horizontal="center" vertical="center" wrapText="1"/>
      <protection/>
    </xf>
    <xf numFmtId="0" fontId="3" fillId="0" borderId="0" xfId="0" applyFont="1" applyFill="1" applyBorder="1" applyAlignment="1">
      <alignment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0" xfId="0" applyFont="1" applyAlignment="1">
      <alignment/>
    </xf>
    <xf numFmtId="0" fontId="55" fillId="0" borderId="0" xfId="0" applyFont="1" applyAlignment="1">
      <alignment/>
    </xf>
    <xf numFmtId="0" fontId="3" fillId="0" borderId="10" xfId="0"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center" vertical="top" wrapText="1"/>
    </xf>
    <xf numFmtId="0" fontId="3" fillId="0" borderId="24" xfId="0" applyNumberFormat="1" applyFont="1" applyFill="1" applyBorder="1" applyAlignment="1" applyProtection="1">
      <alignment horizontal="center" vertical="center" wrapText="1"/>
      <protection/>
    </xf>
    <xf numFmtId="174" fontId="55" fillId="0" borderId="10" xfId="0" applyNumberFormat="1" applyFont="1" applyBorder="1" applyAlignment="1">
      <alignment horizontal="right" vertical="center" wrapText="1"/>
    </xf>
    <xf numFmtId="0" fontId="55" fillId="0" borderId="10" xfId="0" applyFont="1" applyBorder="1" applyAlignment="1">
      <alignment horizontal="right" vertical="center" wrapText="1"/>
    </xf>
    <xf numFmtId="0" fontId="55" fillId="0" borderId="10" xfId="0" applyFont="1" applyBorder="1" applyAlignment="1">
      <alignment vertical="center" wrapText="1"/>
    </xf>
    <xf numFmtId="175" fontId="55" fillId="0" borderId="10" xfId="0" applyNumberFormat="1" applyFont="1" applyBorder="1" applyAlignment="1">
      <alignment horizontal="center" vertical="center" wrapText="1"/>
    </xf>
    <xf numFmtId="0" fontId="6" fillId="0" borderId="0" xfId="0" applyFont="1" applyAlignment="1">
      <alignment/>
    </xf>
    <xf numFmtId="0" fontId="56" fillId="0" borderId="0" xfId="0" applyFont="1" applyFill="1" applyBorder="1" applyAlignment="1">
      <alignment/>
    </xf>
    <xf numFmtId="0" fontId="56" fillId="0" borderId="10" xfId="0" applyFont="1" applyFill="1" applyBorder="1" applyAlignment="1">
      <alignment horizontal="center" vertical="top" wrapText="1"/>
    </xf>
    <xf numFmtId="0" fontId="56" fillId="0" borderId="10" xfId="0" applyFont="1" applyFill="1" applyBorder="1" applyAlignment="1">
      <alignment vertical="top" wrapText="1"/>
    </xf>
    <xf numFmtId="0" fontId="56" fillId="0" borderId="0" xfId="0" applyFont="1" applyFill="1" applyBorder="1" applyAlignment="1">
      <alignment vertical="top" wrapText="1"/>
    </xf>
    <xf numFmtId="0" fontId="56" fillId="0" borderId="0" xfId="0" applyFont="1" applyFill="1" applyBorder="1" applyAlignment="1">
      <alignment vertical="top"/>
    </xf>
    <xf numFmtId="0" fontId="56" fillId="0" borderId="10" xfId="0" applyFont="1" applyFill="1" applyBorder="1" applyAlignment="1">
      <alignment horizontal="left" vertical="top" wrapText="1"/>
    </xf>
    <xf numFmtId="49" fontId="56" fillId="0" borderId="10" xfId="0" applyNumberFormat="1" applyFont="1" applyFill="1" applyBorder="1" applyAlignment="1">
      <alignment horizontal="center" vertical="top" wrapText="1"/>
    </xf>
    <xf numFmtId="0" fontId="56" fillId="0" borderId="10" xfId="0" applyFont="1" applyFill="1" applyBorder="1" applyAlignment="1">
      <alignment horizontal="left" vertical="top"/>
    </xf>
    <xf numFmtId="0" fontId="56" fillId="0" borderId="10" xfId="0" applyFont="1" applyFill="1" applyBorder="1" applyAlignment="1">
      <alignment horizontal="center" vertical="top"/>
    </xf>
    <xf numFmtId="0" fontId="56" fillId="0" borderId="0" xfId="0" applyFont="1" applyFill="1" applyBorder="1" applyAlignment="1">
      <alignment horizontal="center"/>
    </xf>
    <xf numFmtId="0" fontId="2" fillId="0"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5" xfId="0" applyFont="1" applyFill="1" applyBorder="1" applyAlignment="1">
      <alignment horizontal="center" vertical="center" wrapText="1"/>
    </xf>
    <xf numFmtId="3" fontId="2" fillId="0" borderId="25"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2" fillId="0" borderId="26" xfId="0" applyNumberFormat="1" applyFont="1" applyFill="1" applyBorder="1" applyAlignment="1">
      <alignment horizontal="center" vertical="center" wrapText="1"/>
    </xf>
    <xf numFmtId="0" fontId="7" fillId="0" borderId="0" xfId="0" applyFont="1" applyFill="1" applyBorder="1" applyAlignment="1">
      <alignment/>
    </xf>
    <xf numFmtId="0" fontId="7" fillId="0" borderId="0" xfId="0" applyFont="1" applyFill="1" applyBorder="1" applyAlignment="1">
      <alignment wrapText="1"/>
    </xf>
    <xf numFmtId="0" fontId="7" fillId="0" borderId="10" xfId="33" applyNumberFormat="1" applyFont="1" applyFill="1" applyBorder="1" applyAlignment="1">
      <alignment horizontal="center" vertical="top" wrapText="1" readingOrder="1"/>
      <protection/>
    </xf>
    <xf numFmtId="0" fontId="7" fillId="0" borderId="0" xfId="0" applyFont="1" applyFill="1" applyBorder="1" applyAlignment="1">
      <alignment vertical="top"/>
    </xf>
    <xf numFmtId="0" fontId="7" fillId="0" borderId="10" xfId="33" applyNumberFormat="1" applyFont="1" applyFill="1" applyBorder="1" applyAlignment="1">
      <alignment horizontal="center" vertical="top" wrapText="1"/>
      <protection/>
    </xf>
    <xf numFmtId="0" fontId="8" fillId="0" borderId="10" xfId="0" applyFont="1" applyFill="1" applyBorder="1" applyAlignment="1">
      <alignment horizontal="center" vertical="top"/>
    </xf>
    <xf numFmtId="0" fontId="3" fillId="0" borderId="23"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3" fontId="3" fillId="0" borderId="25"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3" fontId="3" fillId="0" borderId="24" xfId="0" applyNumberFormat="1" applyFont="1" applyFill="1" applyBorder="1" applyAlignment="1" applyProtection="1">
      <alignment horizontal="center" vertical="center" wrapText="1"/>
      <protection/>
    </xf>
    <xf numFmtId="3" fontId="3" fillId="0" borderId="18" xfId="0" applyNumberFormat="1" applyFont="1" applyFill="1" applyBorder="1" applyAlignment="1" applyProtection="1">
      <alignment horizontal="center" vertical="center" wrapText="1"/>
      <protection/>
    </xf>
    <xf numFmtId="3" fontId="3" fillId="0" borderId="26" xfId="0" applyNumberFormat="1" applyFont="1" applyFill="1" applyBorder="1" applyAlignment="1" applyProtection="1">
      <alignment horizontal="center" vertical="center" wrapText="1"/>
      <protection/>
    </xf>
    <xf numFmtId="3" fontId="3" fillId="0" borderId="20" xfId="0" applyNumberFormat="1" applyFont="1" applyFill="1" applyBorder="1" applyAlignment="1" applyProtection="1">
      <alignment horizontal="center" vertical="center" wrapText="1"/>
      <protection/>
    </xf>
    <xf numFmtId="0" fontId="3" fillId="0" borderId="0" xfId="0" applyFont="1" applyBorder="1" applyAlignment="1">
      <alignment vertical="top" wrapText="1"/>
    </xf>
    <xf numFmtId="3" fontId="3" fillId="0" borderId="10" xfId="0" applyNumberFormat="1" applyFont="1" applyBorder="1" applyAlignment="1">
      <alignment horizontal="center" vertical="center"/>
    </xf>
    <xf numFmtId="1" fontId="3" fillId="0" borderId="10" xfId="0" applyNumberFormat="1" applyFont="1" applyBorder="1" applyAlignment="1">
      <alignment horizontal="center" vertical="center" wrapText="1"/>
    </xf>
    <xf numFmtId="183" fontId="3" fillId="0" borderId="10" xfId="0" applyNumberFormat="1" applyFont="1" applyBorder="1" applyAlignment="1">
      <alignment horizontal="right" vertical="center" wrapText="1"/>
    </xf>
    <xf numFmtId="184" fontId="3" fillId="0" borderId="10" xfId="0" applyNumberFormat="1" applyFont="1" applyFill="1" applyBorder="1" applyAlignment="1">
      <alignment horizontal="right" vertical="center" wrapText="1"/>
    </xf>
    <xf numFmtId="0" fontId="55" fillId="0" borderId="10" xfId="0" applyFont="1" applyBorder="1" applyAlignment="1">
      <alignment horizontal="left" vertical="top" wrapText="1"/>
    </xf>
    <xf numFmtId="0" fontId="55" fillId="0" borderId="11" xfId="0" applyFont="1" applyBorder="1" applyAlignment="1">
      <alignment vertical="center"/>
    </xf>
    <xf numFmtId="0" fontId="7" fillId="0" borderId="10" xfId="33" applyNumberFormat="1" applyFont="1" applyFill="1" applyBorder="1" applyAlignment="1">
      <alignment horizontal="center" textRotation="90" wrapText="1" readingOrder="1"/>
      <protection/>
    </xf>
    <xf numFmtId="174" fontId="3" fillId="0" borderId="10" xfId="0" applyNumberFormat="1" applyFont="1" applyBorder="1" applyAlignment="1">
      <alignment horizontal="right" vertical="center" wrapText="1"/>
    </xf>
    <xf numFmtId="184" fontId="3" fillId="0" borderId="10" xfId="0" applyNumberFormat="1" applyFont="1" applyBorder="1" applyAlignment="1">
      <alignment horizontal="center" vertical="center" wrapText="1"/>
    </xf>
    <xf numFmtId="0" fontId="57" fillId="33" borderId="0" xfId="0" applyFont="1" applyFill="1" applyBorder="1" applyAlignment="1">
      <alignment/>
    </xf>
    <xf numFmtId="0" fontId="9" fillId="0" borderId="0" xfId="0" applyFont="1" applyAlignment="1">
      <alignment vertical="top"/>
    </xf>
    <xf numFmtId="0" fontId="58" fillId="0" borderId="0" xfId="0" applyFont="1" applyFill="1" applyBorder="1" applyAlignment="1">
      <alignment/>
    </xf>
    <xf numFmtId="0" fontId="59" fillId="0" borderId="27" xfId="0" applyFont="1" applyFill="1" applyBorder="1" applyAlignment="1">
      <alignment horizontal="center" vertical="center" wrapText="1"/>
    </xf>
    <xf numFmtId="0" fontId="54" fillId="0" borderId="28" xfId="0" applyFont="1" applyFill="1" applyBorder="1" applyAlignment="1">
      <alignment horizontal="center" vertical="center" wrapText="1"/>
    </xf>
    <xf numFmtId="0" fontId="54" fillId="0" borderId="29" xfId="0" applyFont="1" applyFill="1" applyBorder="1" applyAlignment="1">
      <alignment horizontal="center" vertical="center" wrapText="1"/>
    </xf>
    <xf numFmtId="0" fontId="54" fillId="0" borderId="29" xfId="0" applyFont="1" applyFill="1" applyBorder="1" applyAlignment="1">
      <alignment horizontal="left" vertical="center" wrapText="1" indent="1"/>
    </xf>
    <xf numFmtId="0" fontId="54" fillId="0" borderId="29" xfId="0" applyFont="1" applyFill="1" applyBorder="1" applyAlignment="1">
      <alignment vertical="center" wrapText="1"/>
    </xf>
    <xf numFmtId="16" fontId="54" fillId="0" borderId="28" xfId="0" applyNumberFormat="1" applyFont="1" applyFill="1" applyBorder="1" applyAlignment="1">
      <alignment horizontal="left" vertical="center" wrapText="1" indent="1"/>
    </xf>
    <xf numFmtId="14" fontId="54" fillId="0" borderId="28" xfId="0" applyNumberFormat="1" applyFont="1" applyFill="1" applyBorder="1" applyAlignment="1">
      <alignment horizontal="left" vertical="center" wrapText="1" indent="1"/>
    </xf>
    <xf numFmtId="0" fontId="54" fillId="0" borderId="28" xfId="0" applyFont="1" applyFill="1" applyBorder="1" applyAlignment="1">
      <alignment horizontal="left" vertical="center" wrapText="1" indent="1"/>
    </xf>
    <xf numFmtId="0" fontId="58" fillId="0" borderId="0" xfId="0" applyFont="1" applyFill="1" applyBorder="1" applyAlignment="1">
      <alignment vertical="center" wrapText="1"/>
    </xf>
    <xf numFmtId="0" fontId="58" fillId="0" borderId="0" xfId="0" applyFont="1" applyFill="1" applyBorder="1" applyAlignment="1">
      <alignment vertical="center"/>
    </xf>
    <xf numFmtId="0" fontId="60" fillId="0" borderId="0" xfId="0" applyFont="1" applyFill="1" applyBorder="1" applyAlignment="1">
      <alignment vertical="center"/>
    </xf>
    <xf numFmtId="176" fontId="3" fillId="0" borderId="10" xfId="0" applyNumberFormat="1" applyFont="1" applyBorder="1" applyAlignment="1">
      <alignment horizontal="center" vertical="center" wrapText="1"/>
    </xf>
    <xf numFmtId="0" fontId="3" fillId="34" borderId="10" xfId="0" applyFont="1" applyFill="1" applyBorder="1" applyAlignment="1">
      <alignment horizontal="left" vertical="top" wrapText="1"/>
    </xf>
    <xf numFmtId="0" fontId="3" fillId="0" borderId="10" xfId="0" applyFont="1" applyBorder="1" applyAlignment="1">
      <alignment horizontal="left" vertical="top" wrapText="1"/>
    </xf>
    <xf numFmtId="4" fontId="3" fillId="34" borderId="10" xfId="0" applyNumberFormat="1" applyFont="1" applyFill="1" applyBorder="1" applyAlignment="1">
      <alignment vertical="top"/>
    </xf>
    <xf numFmtId="0" fontId="3" fillId="34" borderId="10" xfId="0" applyFont="1" applyFill="1" applyBorder="1" applyAlignment="1">
      <alignment vertical="top" wrapText="1"/>
    </xf>
    <xf numFmtId="1" fontId="3" fillId="0" borderId="10"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wrapText="1"/>
      <protection/>
    </xf>
    <xf numFmtId="0" fontId="3" fillId="0" borderId="3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24"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0" xfId="54" applyFont="1" applyFill="1" applyAlignment="1">
      <alignment horizontal="left"/>
      <protection/>
    </xf>
    <xf numFmtId="4" fontId="3" fillId="0" borderId="10" xfId="0" applyNumberFormat="1" applyFont="1" applyFill="1" applyBorder="1" applyAlignment="1" applyProtection="1">
      <alignment horizontal="center" vertical="center" wrapText="1"/>
      <protection/>
    </xf>
    <xf numFmtId="4" fontId="3" fillId="0" borderId="15" xfId="0" applyNumberFormat="1" applyFont="1" applyFill="1" applyBorder="1" applyAlignment="1" applyProtection="1">
      <alignment horizontal="center" vertical="center" wrapText="1"/>
      <protection/>
    </xf>
    <xf numFmtId="4" fontId="3" fillId="0" borderId="21" xfId="0" applyNumberFormat="1" applyFont="1" applyFill="1" applyBorder="1" applyAlignment="1" applyProtection="1">
      <alignment horizontal="center" vertical="center" wrapText="1"/>
      <protection/>
    </xf>
    <xf numFmtId="4" fontId="3" fillId="0" borderId="14"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0" xfId="0" applyFont="1" applyAlignment="1">
      <alignment horizontal="left"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top" wrapText="1"/>
    </xf>
    <xf numFmtId="0" fontId="56" fillId="0" borderId="0" xfId="0" applyFont="1" applyFill="1" applyBorder="1" applyAlignment="1">
      <alignment horizontal="left"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4" fillId="0" borderId="31" xfId="0" applyFont="1" applyFill="1" applyBorder="1" applyAlignment="1">
      <alignment horizontal="left" vertical="center" wrapText="1" indent="1"/>
    </xf>
    <xf numFmtId="0" fontId="54" fillId="0" borderId="27" xfId="0" applyFont="1" applyFill="1" applyBorder="1" applyAlignment="1">
      <alignment horizontal="left" vertical="center" wrapText="1" indent="1"/>
    </xf>
    <xf numFmtId="14" fontId="54" fillId="0" borderId="32" xfId="0" applyNumberFormat="1" applyFont="1" applyFill="1" applyBorder="1" applyAlignment="1">
      <alignment horizontal="center" vertical="center" wrapText="1"/>
    </xf>
    <xf numFmtId="14" fontId="54" fillId="0" borderId="33" xfId="0" applyNumberFormat="1"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54" fillId="0" borderId="27" xfId="0" applyFont="1" applyFill="1" applyBorder="1" applyAlignment="1">
      <alignment horizontal="center" vertical="center" wrapText="1"/>
    </xf>
    <xf numFmtId="4" fontId="54" fillId="0" borderId="31" xfId="0" applyNumberFormat="1" applyFont="1" applyFill="1" applyBorder="1" applyAlignment="1">
      <alignment horizontal="left" vertical="center" wrapText="1" indent="1"/>
    </xf>
    <xf numFmtId="4" fontId="54" fillId="0" borderId="27" xfId="0" applyNumberFormat="1" applyFont="1" applyFill="1" applyBorder="1" applyAlignment="1">
      <alignment horizontal="left" vertical="center" wrapText="1" indent="1"/>
    </xf>
    <xf numFmtId="0" fontId="59" fillId="0" borderId="31"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8" fillId="0" borderId="0" xfId="0" applyFont="1" applyFill="1" applyBorder="1" applyAlignment="1">
      <alignment wrapText="1"/>
    </xf>
    <xf numFmtId="0" fontId="58" fillId="0" borderId="0" xfId="0" applyFont="1" applyFill="1" applyBorder="1" applyAlignment="1">
      <alignment/>
    </xf>
    <xf numFmtId="0" fontId="61" fillId="0" borderId="36" xfId="0" applyFont="1" applyFill="1" applyBorder="1" applyAlignment="1">
      <alignment horizontal="center" vertical="center"/>
    </xf>
    <xf numFmtId="0" fontId="54" fillId="0" borderId="0" xfId="0" applyFont="1" applyFill="1" applyBorder="1" applyAlignment="1">
      <alignment horizontal="left" vertical="center" wrapText="1"/>
    </xf>
    <xf numFmtId="0" fontId="54" fillId="0" borderId="0" xfId="0" applyFont="1" applyFill="1" applyBorder="1" applyAlignment="1">
      <alignment horizontal="left" vertical="top" wrapText="1"/>
    </xf>
    <xf numFmtId="0" fontId="54" fillId="0" borderId="0" xfId="0" applyFont="1" applyFill="1" applyBorder="1" applyAlignment="1">
      <alignment horizontal="left" vertical="top"/>
    </xf>
    <xf numFmtId="0" fontId="59" fillId="0" borderId="27" xfId="0" applyFont="1" applyFill="1" applyBorder="1" applyAlignment="1">
      <alignment horizontal="center" vertical="center" wrapText="1"/>
    </xf>
    <xf numFmtId="0" fontId="2" fillId="0" borderId="22" xfId="33" applyNumberFormat="1" applyFont="1" applyFill="1" applyBorder="1" applyAlignment="1">
      <alignment horizontal="center" vertical="center" wrapText="1" readingOrder="1"/>
      <protection/>
    </xf>
    <xf numFmtId="0" fontId="2" fillId="0" borderId="37" xfId="33" applyNumberFormat="1" applyFont="1" applyFill="1" applyBorder="1" applyAlignment="1">
      <alignment horizontal="center" vertical="center" wrapText="1" readingOrder="1"/>
      <protection/>
    </xf>
    <xf numFmtId="0" fontId="2" fillId="0" borderId="38" xfId="33" applyNumberFormat="1" applyFont="1" applyFill="1" applyBorder="1" applyAlignment="1">
      <alignment horizontal="center" vertical="center" wrapText="1" readingOrder="1"/>
      <protection/>
    </xf>
    <xf numFmtId="0" fontId="2" fillId="0" borderId="0" xfId="33" applyNumberFormat="1" applyFont="1" applyFill="1" applyBorder="1" applyAlignment="1">
      <alignment vertical="top" wrapText="1" readingOrder="1"/>
      <protection/>
    </xf>
    <xf numFmtId="0" fontId="3" fillId="0" borderId="0" xfId="0" applyFont="1" applyFill="1" applyBorder="1" applyAlignment="1">
      <alignment/>
    </xf>
    <xf numFmtId="0" fontId="2" fillId="0" borderId="12" xfId="33" applyNumberFormat="1" applyFont="1" applyFill="1" applyBorder="1" applyAlignment="1">
      <alignment horizontal="center" vertical="center" wrapText="1" readingOrder="1"/>
      <protection/>
    </xf>
    <xf numFmtId="0" fontId="3" fillId="0" borderId="39" xfId="33" applyNumberFormat="1" applyFont="1" applyFill="1" applyBorder="1" applyAlignment="1">
      <alignment vertical="top" wrapText="1"/>
      <protection/>
    </xf>
    <xf numFmtId="0" fontId="3" fillId="0" borderId="40" xfId="33" applyNumberFormat="1" applyFont="1" applyFill="1" applyBorder="1" applyAlignment="1">
      <alignment vertical="top" wrapText="1"/>
      <protection/>
    </xf>
    <xf numFmtId="0" fontId="2" fillId="0" borderId="12" xfId="33" applyNumberFormat="1" applyFont="1" applyFill="1" applyBorder="1" applyAlignment="1">
      <alignment horizontal="center" vertical="top" wrapText="1" readingOrder="1"/>
      <protection/>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3" fillId="0" borderId="0" xfId="0" applyFont="1" applyFill="1" applyBorder="1" applyAlignment="1">
      <alignment horizontal="justify" vertical="top"/>
    </xf>
    <xf numFmtId="0" fontId="3" fillId="0" borderId="0" xfId="0" applyFont="1" applyFill="1" applyBorder="1" applyAlignment="1">
      <alignment horizontal="justify"/>
    </xf>
    <xf numFmtId="0" fontId="3" fillId="0" borderId="0" xfId="0" applyFont="1" applyFill="1" applyBorder="1" applyAlignment="1">
      <alignment horizontal="left" vertical="top"/>
    </xf>
    <xf numFmtId="0" fontId="2" fillId="0" borderId="0" xfId="33" applyNumberFormat="1" applyFont="1" applyFill="1" applyBorder="1" applyAlignment="1">
      <alignment horizontal="left" vertical="center" wrapText="1" readingOrder="1"/>
      <protection/>
    </xf>
    <xf numFmtId="0" fontId="2" fillId="0" borderId="15" xfId="33" applyNumberFormat="1" applyFont="1" applyFill="1" applyBorder="1" applyAlignment="1">
      <alignment horizontal="center" vertical="center" wrapText="1" readingOrder="1"/>
      <protection/>
    </xf>
    <xf numFmtId="0" fontId="2" fillId="0" borderId="14" xfId="33" applyNumberFormat="1" applyFont="1" applyFill="1" applyBorder="1" applyAlignment="1">
      <alignment horizontal="center" vertical="center" wrapText="1" readingOrder="1"/>
      <protection/>
    </xf>
    <xf numFmtId="0" fontId="2" fillId="0" borderId="10" xfId="33" applyNumberFormat="1" applyFont="1" applyFill="1" applyBorder="1" applyAlignment="1">
      <alignment horizontal="center" vertical="center" wrapText="1" readingOrder="1"/>
      <protection/>
    </xf>
    <xf numFmtId="0" fontId="2" fillId="0" borderId="13" xfId="33" applyNumberFormat="1" applyFont="1" applyFill="1" applyBorder="1" applyAlignment="1">
      <alignment horizontal="center" vertical="center" wrapText="1" readingOrder="1"/>
      <protection/>
    </xf>
    <xf numFmtId="0" fontId="2" fillId="0" borderId="40" xfId="33" applyNumberFormat="1" applyFont="1" applyFill="1" applyBorder="1" applyAlignment="1">
      <alignment horizontal="center" vertical="center" wrapText="1" readingOrder="1"/>
      <protection/>
    </xf>
    <xf numFmtId="0" fontId="2" fillId="0" borderId="41" xfId="33" applyNumberFormat="1" applyFont="1" applyFill="1" applyBorder="1" applyAlignment="1">
      <alignment horizontal="center" vertical="center" wrapText="1" readingOrder="1"/>
      <protection/>
    </xf>
    <xf numFmtId="0" fontId="2" fillId="0" borderId="42" xfId="33" applyNumberFormat="1" applyFont="1" applyFill="1" applyBorder="1" applyAlignment="1">
      <alignment horizontal="center" vertical="center" wrapText="1" readingOrder="1"/>
      <protection/>
    </xf>
    <xf numFmtId="0" fontId="2" fillId="0" borderId="14" xfId="0" applyFont="1" applyFill="1" applyBorder="1" applyAlignment="1">
      <alignment horizontal="center" vertical="center" wrapText="1"/>
    </xf>
    <xf numFmtId="0" fontId="2" fillId="0" borderId="23" xfId="54" applyFont="1" applyBorder="1" applyAlignment="1">
      <alignment horizontal="center" vertical="center" wrapText="1"/>
      <protection/>
    </xf>
    <xf numFmtId="0" fontId="2" fillId="0" borderId="25" xfId="54" applyFont="1" applyBorder="1" applyAlignment="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15" xfId="54" applyNumberFormat="1" applyFont="1" applyFill="1" applyBorder="1" applyAlignment="1" applyProtection="1">
      <alignment horizontal="center" vertical="center" wrapText="1"/>
      <protection/>
    </xf>
    <xf numFmtId="0" fontId="2" fillId="0" borderId="14" xfId="54" applyNumberFormat="1" applyFont="1" applyFill="1" applyBorder="1" applyAlignment="1" applyProtection="1">
      <alignment horizontal="center" vertical="center" wrapText="1"/>
      <protection/>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10" xfId="33" applyNumberFormat="1" applyFont="1" applyFill="1" applyBorder="1" applyAlignment="1">
      <alignment horizontal="center" vertical="top" wrapText="1" readingOrder="1"/>
      <protection/>
    </xf>
    <xf numFmtId="0" fontId="7" fillId="0" borderId="10" xfId="33" applyNumberFormat="1" applyFont="1" applyFill="1" applyBorder="1" applyAlignment="1">
      <alignment vertical="top" wrapText="1" readingOrder="1"/>
      <protection/>
    </xf>
    <xf numFmtId="0" fontId="7" fillId="0" borderId="23" xfId="33" applyNumberFormat="1" applyFont="1" applyFill="1" applyBorder="1" applyAlignment="1">
      <alignment horizontal="center" vertical="top" wrapText="1" readingOrder="1"/>
      <protection/>
    </xf>
    <xf numFmtId="0" fontId="7" fillId="0" borderId="25" xfId="33" applyNumberFormat="1" applyFont="1" applyFill="1" applyBorder="1" applyAlignment="1">
      <alignment vertical="top" wrapText="1" readingOrder="1"/>
      <protection/>
    </xf>
    <xf numFmtId="0" fontId="7" fillId="0" borderId="15" xfId="33" applyNumberFormat="1" applyFont="1" applyFill="1" applyBorder="1" applyAlignment="1">
      <alignment horizontal="center" wrapText="1" readingOrder="1"/>
      <protection/>
    </xf>
    <xf numFmtId="0" fontId="7" fillId="0" borderId="14" xfId="33" applyNumberFormat="1" applyFont="1" applyFill="1" applyBorder="1" applyAlignment="1">
      <alignment horizontal="center" wrapText="1" readingOrder="1"/>
      <protection/>
    </xf>
    <xf numFmtId="0" fontId="7" fillId="0" borderId="15" xfId="33" applyNumberFormat="1" applyFont="1" applyFill="1" applyBorder="1" applyAlignment="1">
      <alignment horizontal="center" textRotation="90" wrapText="1" readingOrder="1"/>
      <protection/>
    </xf>
    <xf numFmtId="0" fontId="7" fillId="0" borderId="14" xfId="33" applyNumberFormat="1" applyFont="1" applyFill="1" applyBorder="1" applyAlignment="1">
      <alignment horizontal="center" textRotation="90" wrapText="1" readingOrder="1"/>
      <protection/>
    </xf>
    <xf numFmtId="4" fontId="3" fillId="0" borderId="10" xfId="0" applyNumberFormat="1" applyFont="1" applyFill="1" applyBorder="1" applyAlignment="1" applyProtection="1">
      <alignment horizontal="left" vertical="center" wrapText="1"/>
      <protection/>
    </xf>
    <xf numFmtId="0" fontId="57" fillId="0" borderId="0" xfId="0" applyFont="1" applyFill="1" applyBorder="1" applyAlignment="1">
      <alignment vertical="top"/>
    </xf>
    <xf numFmtId="0" fontId="33" fillId="0" borderId="0" xfId="0" applyFont="1" applyFill="1" applyBorder="1" applyAlignment="1">
      <alignment/>
    </xf>
    <xf numFmtId="0" fontId="33" fillId="0" borderId="0" xfId="0" applyFont="1" applyFill="1" applyBorder="1" applyAlignment="1">
      <alignment/>
    </xf>
    <xf numFmtId="0" fontId="62" fillId="0" borderId="0" xfId="0" applyFont="1" applyFill="1" applyBorder="1" applyAlignment="1">
      <alignment/>
    </xf>
    <xf numFmtId="0" fontId="62" fillId="0" borderId="0" xfId="0" applyFont="1" applyFill="1" applyBorder="1" applyAlignment="1">
      <alignment vertical="center"/>
    </xf>
    <xf numFmtId="0" fontId="63" fillId="0" borderId="0" xfId="0" applyFont="1" applyFill="1" applyBorder="1" applyAlignment="1">
      <alignment vertical="center"/>
    </xf>
    <xf numFmtId="0" fontId="33" fillId="0" borderId="0" xfId="0" applyFont="1" applyFill="1" applyBorder="1" applyAlignment="1">
      <alignment horizontal="center"/>
    </xf>
    <xf numFmtId="0" fontId="62" fillId="0" borderId="0" xfId="0" applyFont="1" applyFill="1" applyBorder="1" applyAlignment="1">
      <alignment horizontal="center" vertical="center"/>
    </xf>
    <xf numFmtId="0" fontId="62" fillId="0" borderId="0" xfId="0" applyFont="1" applyFill="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6495ED"/>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4</xdr:row>
      <xdr:rowOff>1619250</xdr:rowOff>
    </xdr:from>
    <xdr:to>
      <xdr:col>4</xdr:col>
      <xdr:colOff>257175</xdr:colOff>
      <xdr:row>4</xdr:row>
      <xdr:rowOff>1866900</xdr:rowOff>
    </xdr:to>
    <xdr:pic>
      <xdr:nvPicPr>
        <xdr:cNvPr id="1" name="Рисунок 1" descr="base_1_181974_12"/>
        <xdr:cNvPicPr preferRelativeResize="1">
          <a:picLocks noChangeAspect="0"/>
        </xdr:cNvPicPr>
      </xdr:nvPicPr>
      <xdr:blipFill>
        <a:blip r:embed="rId1"/>
        <a:stretch>
          <a:fillRect/>
        </a:stretch>
      </xdr:blipFill>
      <xdr:spPr>
        <a:xfrm>
          <a:off x="2295525" y="2438400"/>
          <a:ext cx="476250" cy="238125"/>
        </a:xfrm>
        <a:prstGeom prst="rect">
          <a:avLst/>
        </a:prstGeom>
        <a:noFill/>
        <a:ln w="9525" cmpd="sng">
          <a:noFill/>
        </a:ln>
      </xdr:spPr>
    </xdr:pic>
    <xdr:clientData/>
  </xdr:twoCellAnchor>
  <xdr:twoCellAnchor>
    <xdr:from>
      <xdr:col>7</xdr:col>
      <xdr:colOff>504825</xdr:colOff>
      <xdr:row>4</xdr:row>
      <xdr:rowOff>1600200</xdr:rowOff>
    </xdr:from>
    <xdr:to>
      <xdr:col>8</xdr:col>
      <xdr:colOff>428625</xdr:colOff>
      <xdr:row>4</xdr:row>
      <xdr:rowOff>1838325</xdr:rowOff>
    </xdr:to>
    <xdr:pic>
      <xdr:nvPicPr>
        <xdr:cNvPr id="2" name="Рисунок 2" descr="base_1_181974_13"/>
        <xdr:cNvPicPr preferRelativeResize="1">
          <a:picLocks noChangeAspect="0"/>
        </xdr:cNvPicPr>
      </xdr:nvPicPr>
      <xdr:blipFill>
        <a:blip r:embed="rId2"/>
        <a:stretch>
          <a:fillRect/>
        </a:stretch>
      </xdr:blipFill>
      <xdr:spPr>
        <a:xfrm>
          <a:off x="4705350" y="2419350"/>
          <a:ext cx="533400" cy="238125"/>
        </a:xfrm>
        <a:prstGeom prst="rect">
          <a:avLst/>
        </a:prstGeom>
        <a:noFill/>
        <a:ln w="9525" cmpd="sng">
          <a:noFill/>
        </a:ln>
      </xdr:spPr>
    </xdr:pic>
    <xdr:clientData/>
  </xdr:twoCellAnchor>
  <xdr:twoCellAnchor>
    <xdr:from>
      <xdr:col>11</xdr:col>
      <xdr:colOff>352425</xdr:colOff>
      <xdr:row>4</xdr:row>
      <xdr:rowOff>1543050</xdr:rowOff>
    </xdr:from>
    <xdr:to>
      <xdr:col>13</xdr:col>
      <xdr:colOff>85725</xdr:colOff>
      <xdr:row>4</xdr:row>
      <xdr:rowOff>1838325</xdr:rowOff>
    </xdr:to>
    <xdr:pic>
      <xdr:nvPicPr>
        <xdr:cNvPr id="3" name="Рисунок 3" descr="base_1_181974_14"/>
        <xdr:cNvPicPr preferRelativeResize="1">
          <a:picLocks noChangeAspect="0"/>
        </xdr:cNvPicPr>
      </xdr:nvPicPr>
      <xdr:blipFill>
        <a:blip r:embed="rId3"/>
        <a:stretch>
          <a:fillRect/>
        </a:stretch>
      </xdr:blipFill>
      <xdr:spPr>
        <a:xfrm>
          <a:off x="6905625" y="2362200"/>
          <a:ext cx="800100" cy="295275"/>
        </a:xfrm>
        <a:prstGeom prst="rect">
          <a:avLst/>
        </a:prstGeom>
        <a:noFill/>
        <a:ln w="9525" cmpd="sng">
          <a:noFill/>
        </a:ln>
      </xdr:spPr>
    </xdr:pic>
    <xdr:clientData/>
  </xdr:twoCellAnchor>
  <xdr:twoCellAnchor>
    <xdr:from>
      <xdr:col>15</xdr:col>
      <xdr:colOff>180975</xdr:colOff>
      <xdr:row>4</xdr:row>
      <xdr:rowOff>1552575</xdr:rowOff>
    </xdr:from>
    <xdr:to>
      <xdr:col>16</xdr:col>
      <xdr:colOff>428625</xdr:colOff>
      <xdr:row>4</xdr:row>
      <xdr:rowOff>1819275</xdr:rowOff>
    </xdr:to>
    <xdr:pic>
      <xdr:nvPicPr>
        <xdr:cNvPr id="4" name="Рисунок 8" descr="base_1_181974_15"/>
        <xdr:cNvPicPr preferRelativeResize="1">
          <a:picLocks noChangeAspect="0"/>
        </xdr:cNvPicPr>
      </xdr:nvPicPr>
      <xdr:blipFill>
        <a:blip r:embed="rId4"/>
        <a:stretch>
          <a:fillRect/>
        </a:stretch>
      </xdr:blipFill>
      <xdr:spPr>
        <a:xfrm>
          <a:off x="8829675" y="2371725"/>
          <a:ext cx="75247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A14" sqref="A14:IV14"/>
    </sheetView>
  </sheetViews>
  <sheetFormatPr defaultColWidth="9.140625" defaultRowHeight="15"/>
  <cols>
    <col min="1" max="1" width="4.7109375" style="239" customWidth="1"/>
    <col min="2" max="2" width="11.8515625" style="234" customWidth="1"/>
    <col min="3" max="16384" width="8.8515625" style="234" customWidth="1"/>
  </cols>
  <sheetData>
    <row r="1" spans="1:9" s="233" customFormat="1" ht="23.25" customHeight="1">
      <c r="A1" s="237"/>
      <c r="B1" s="232" t="s">
        <v>238</v>
      </c>
      <c r="C1" s="232"/>
      <c r="D1" s="232"/>
      <c r="E1" s="232"/>
      <c r="F1" s="232"/>
      <c r="G1" s="232"/>
      <c r="H1" s="232"/>
      <c r="I1" s="232"/>
    </row>
    <row r="3" spans="1:2" s="235" customFormat="1" ht="30" customHeight="1">
      <c r="A3" s="238"/>
      <c r="B3" s="236" t="s">
        <v>749</v>
      </c>
    </row>
    <row r="4" spans="1:3" ht="15">
      <c r="A4" s="239">
        <v>1</v>
      </c>
      <c r="B4" s="239" t="s">
        <v>720</v>
      </c>
      <c r="C4" s="234" t="s">
        <v>734</v>
      </c>
    </row>
    <row r="5" spans="1:3" ht="15">
      <c r="A5" s="239">
        <v>2</v>
      </c>
      <c r="B5" s="239" t="s">
        <v>721</v>
      </c>
      <c r="C5" s="234" t="s">
        <v>735</v>
      </c>
    </row>
    <row r="6" spans="1:3" ht="15">
      <c r="A6" s="239">
        <v>3</v>
      </c>
      <c r="B6" s="239" t="s">
        <v>722</v>
      </c>
      <c r="C6" s="234" t="s">
        <v>736</v>
      </c>
    </row>
    <row r="7" spans="1:3" ht="15">
      <c r="A7" s="239">
        <v>4</v>
      </c>
      <c r="B7" s="239" t="s">
        <v>723</v>
      </c>
      <c r="C7" s="234" t="s">
        <v>737</v>
      </c>
    </row>
    <row r="8" spans="1:3" ht="15">
      <c r="A8" s="239">
        <v>5</v>
      </c>
      <c r="B8" s="239" t="s">
        <v>724</v>
      </c>
      <c r="C8" s="234" t="s">
        <v>738</v>
      </c>
    </row>
    <row r="9" spans="1:3" ht="15">
      <c r="A9" s="239">
        <v>6</v>
      </c>
      <c r="B9" s="239" t="s">
        <v>725</v>
      </c>
      <c r="C9" s="234" t="s">
        <v>739</v>
      </c>
    </row>
    <row r="10" spans="1:3" ht="15">
      <c r="A10" s="239">
        <v>7</v>
      </c>
      <c r="B10" s="239" t="s">
        <v>726</v>
      </c>
      <c r="C10" s="234" t="s">
        <v>740</v>
      </c>
    </row>
    <row r="11" spans="1:3" ht="15">
      <c r="A11" s="239">
        <v>8</v>
      </c>
      <c r="B11" s="239" t="s">
        <v>727</v>
      </c>
      <c r="C11" s="234" t="s">
        <v>741</v>
      </c>
    </row>
    <row r="12" spans="1:3" ht="15">
      <c r="A12" s="239">
        <v>9</v>
      </c>
      <c r="B12" s="239" t="s">
        <v>728</v>
      </c>
      <c r="C12" s="234" t="s">
        <v>742</v>
      </c>
    </row>
    <row r="13" spans="1:3" ht="15">
      <c r="A13" s="239">
        <v>10</v>
      </c>
      <c r="B13" s="239" t="s">
        <v>729</v>
      </c>
      <c r="C13" s="234" t="s">
        <v>744</v>
      </c>
    </row>
    <row r="14" spans="1:3" ht="15">
      <c r="A14" s="239">
        <v>11</v>
      </c>
      <c r="B14" s="239" t="s">
        <v>730</v>
      </c>
      <c r="C14" s="234" t="s">
        <v>745</v>
      </c>
    </row>
    <row r="15" spans="1:3" ht="15">
      <c r="A15" s="239">
        <v>12</v>
      </c>
      <c r="B15" s="239" t="s">
        <v>731</v>
      </c>
      <c r="C15" s="234" t="s">
        <v>746</v>
      </c>
    </row>
    <row r="16" spans="1:3" ht="15">
      <c r="A16" s="239">
        <v>13</v>
      </c>
      <c r="B16" s="239" t="s">
        <v>732</v>
      </c>
      <c r="C16" s="234" t="s">
        <v>747</v>
      </c>
    </row>
    <row r="17" spans="1:3" ht="15">
      <c r="A17" s="239">
        <v>14</v>
      </c>
      <c r="B17" s="239" t="s">
        <v>733</v>
      </c>
      <c r="C17" s="234" t="s">
        <v>748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R18"/>
  <sheetViews>
    <sheetView zoomScalePageLayoutView="0" workbookViewId="0" topLeftCell="A1">
      <pane xSplit="2" ySplit="6" topLeftCell="C15"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4.140625" style="24" customWidth="1"/>
    <col min="2" max="2" width="36.8515625" style="24" customWidth="1"/>
    <col min="3" max="4" width="9.140625" style="24" customWidth="1"/>
    <col min="5" max="5" width="12.140625" style="24" customWidth="1"/>
    <col min="6" max="7" width="9.140625" style="24" customWidth="1"/>
    <col min="8" max="8" width="13.57421875" style="24" customWidth="1"/>
    <col min="9" max="10" width="9.140625" style="24" customWidth="1"/>
    <col min="11" max="11" width="11.8515625" style="24" customWidth="1"/>
    <col min="12" max="13" width="9.140625" style="24" customWidth="1"/>
    <col min="14" max="14" width="12.28125" style="24" customWidth="1"/>
    <col min="15" max="16" width="9.140625" style="24" customWidth="1"/>
    <col min="17" max="17" width="11.57421875" style="24" customWidth="1"/>
    <col min="18" max="16384" width="9.140625" style="24" customWidth="1"/>
  </cols>
  <sheetData>
    <row r="1" ht="12.75">
      <c r="A1" s="1" t="s">
        <v>280</v>
      </c>
    </row>
    <row r="2" ht="12.75">
      <c r="A2" s="1"/>
    </row>
    <row r="3" spans="1:18" ht="30.75" customHeight="1" thickBot="1">
      <c r="A3" s="146" t="s">
        <v>120</v>
      </c>
      <c r="B3" s="146" t="s">
        <v>121</v>
      </c>
      <c r="C3" s="163" t="s">
        <v>143</v>
      </c>
      <c r="D3" s="163"/>
      <c r="E3" s="163"/>
      <c r="F3" s="163"/>
      <c r="G3" s="163"/>
      <c r="H3" s="163"/>
      <c r="I3" s="163"/>
      <c r="J3" s="163"/>
      <c r="K3" s="163"/>
      <c r="L3" s="163"/>
      <c r="M3" s="163"/>
      <c r="N3" s="163"/>
      <c r="O3" s="163"/>
      <c r="P3" s="163"/>
      <c r="Q3" s="163"/>
      <c r="R3" s="146" t="s">
        <v>111</v>
      </c>
    </row>
    <row r="4" spans="1:18" ht="42" customHeight="1">
      <c r="A4" s="146"/>
      <c r="B4" s="162"/>
      <c r="C4" s="165" t="s">
        <v>144</v>
      </c>
      <c r="D4" s="166"/>
      <c r="E4" s="167"/>
      <c r="F4" s="165" t="s">
        <v>145</v>
      </c>
      <c r="G4" s="166"/>
      <c r="H4" s="167"/>
      <c r="I4" s="165" t="s">
        <v>146</v>
      </c>
      <c r="J4" s="166"/>
      <c r="K4" s="167"/>
      <c r="L4" s="165" t="s">
        <v>147</v>
      </c>
      <c r="M4" s="166"/>
      <c r="N4" s="167"/>
      <c r="O4" s="165" t="s">
        <v>148</v>
      </c>
      <c r="P4" s="166"/>
      <c r="Q4" s="167"/>
      <c r="R4" s="164"/>
    </row>
    <row r="5" spans="1:18" ht="52.5">
      <c r="A5" s="146"/>
      <c r="B5" s="162"/>
      <c r="C5" s="96">
        <v>2022</v>
      </c>
      <c r="D5" s="2">
        <v>2023</v>
      </c>
      <c r="E5" s="53" t="s">
        <v>105</v>
      </c>
      <c r="F5" s="96">
        <v>2022</v>
      </c>
      <c r="G5" s="2">
        <v>2023</v>
      </c>
      <c r="H5" s="53" t="s">
        <v>105</v>
      </c>
      <c r="I5" s="96">
        <v>2022</v>
      </c>
      <c r="J5" s="2">
        <v>2023</v>
      </c>
      <c r="K5" s="53" t="s">
        <v>105</v>
      </c>
      <c r="L5" s="96">
        <v>2022</v>
      </c>
      <c r="M5" s="2">
        <v>2023</v>
      </c>
      <c r="N5" s="53" t="s">
        <v>105</v>
      </c>
      <c r="O5" s="96">
        <v>2022</v>
      </c>
      <c r="P5" s="2">
        <v>2023</v>
      </c>
      <c r="Q5" s="53" t="s">
        <v>105</v>
      </c>
      <c r="R5" s="94">
        <v>2023</v>
      </c>
    </row>
    <row r="6" spans="1:18" ht="12.75">
      <c r="A6" s="2">
        <v>1</v>
      </c>
      <c r="B6" s="92">
        <v>2</v>
      </c>
      <c r="C6" s="96">
        <v>3</v>
      </c>
      <c r="D6" s="2">
        <v>4</v>
      </c>
      <c r="E6" s="53">
        <v>5</v>
      </c>
      <c r="F6" s="96">
        <v>6</v>
      </c>
      <c r="G6" s="2">
        <v>7</v>
      </c>
      <c r="H6" s="53">
        <v>8</v>
      </c>
      <c r="I6" s="96">
        <v>9</v>
      </c>
      <c r="J6" s="2">
        <v>10</v>
      </c>
      <c r="K6" s="53">
        <v>11</v>
      </c>
      <c r="L6" s="96">
        <v>12</v>
      </c>
      <c r="M6" s="2">
        <v>13</v>
      </c>
      <c r="N6" s="53">
        <v>14</v>
      </c>
      <c r="O6" s="96">
        <v>15</v>
      </c>
      <c r="P6" s="2">
        <v>16</v>
      </c>
      <c r="Q6" s="53">
        <v>17</v>
      </c>
      <c r="R6" s="94">
        <v>18</v>
      </c>
    </row>
    <row r="7" spans="1:18" ht="39">
      <c r="A7" s="2">
        <v>1</v>
      </c>
      <c r="B7" s="93" t="s">
        <v>149</v>
      </c>
      <c r="C7" s="97">
        <v>0</v>
      </c>
      <c r="D7" s="5">
        <v>0</v>
      </c>
      <c r="E7" s="52" t="str">
        <f aca="true" t="shared" si="0" ref="E7:E18">IF(C7&gt;0,D7/C7*100-100,"-")</f>
        <v>-</v>
      </c>
      <c r="F7" s="97">
        <v>0</v>
      </c>
      <c r="G7" s="5">
        <v>0</v>
      </c>
      <c r="H7" s="52" t="str">
        <f aca="true" t="shared" si="1" ref="H7:H18">IF(F7&gt;0,G7/F7*100-100,"-")</f>
        <v>-</v>
      </c>
      <c r="I7" s="97">
        <v>0</v>
      </c>
      <c r="J7" s="5">
        <v>0</v>
      </c>
      <c r="K7" s="52" t="str">
        <f aca="true" t="shared" si="2" ref="K7:K18">IF(I7&gt;0,J7/I7*100-100,"-")</f>
        <v>-</v>
      </c>
      <c r="L7" s="97">
        <v>0</v>
      </c>
      <c r="M7" s="5">
        <v>0</v>
      </c>
      <c r="N7" s="52" t="str">
        <f aca="true" t="shared" si="3" ref="N7:N18">IF(L7&gt;0,M7/L7*100-100,"-")</f>
        <v>-</v>
      </c>
      <c r="O7" s="97">
        <v>0</v>
      </c>
      <c r="P7" s="5">
        <v>0</v>
      </c>
      <c r="Q7" s="52" t="str">
        <f aca="true" t="shared" si="4" ref="Q7:Q18">IF(O7&gt;0,P7/O7*100-100,"-")</f>
        <v>-</v>
      </c>
      <c r="R7" s="95">
        <f aca="true" t="shared" si="5" ref="R7:R18">P7+M7+J7+G7+D7</f>
        <v>0</v>
      </c>
    </row>
    <row r="8" spans="1:18" ht="66">
      <c r="A8" s="30">
        <v>2</v>
      </c>
      <c r="B8" s="93" t="s">
        <v>150</v>
      </c>
      <c r="C8" s="97">
        <v>0</v>
      </c>
      <c r="D8" s="5">
        <v>0</v>
      </c>
      <c r="E8" s="52" t="str">
        <f t="shared" si="0"/>
        <v>-</v>
      </c>
      <c r="F8" s="97">
        <v>0</v>
      </c>
      <c r="G8" s="5">
        <v>0</v>
      </c>
      <c r="H8" s="52" t="str">
        <f t="shared" si="1"/>
        <v>-</v>
      </c>
      <c r="I8" s="97">
        <v>0</v>
      </c>
      <c r="J8" s="5">
        <v>0</v>
      </c>
      <c r="K8" s="52" t="str">
        <f t="shared" si="2"/>
        <v>-</v>
      </c>
      <c r="L8" s="97">
        <v>0</v>
      </c>
      <c r="M8" s="5">
        <v>0</v>
      </c>
      <c r="N8" s="52" t="str">
        <f t="shared" si="3"/>
        <v>-</v>
      </c>
      <c r="O8" s="97">
        <v>0</v>
      </c>
      <c r="P8" s="5">
        <v>0</v>
      </c>
      <c r="Q8" s="52" t="str">
        <f t="shared" si="4"/>
        <v>-</v>
      </c>
      <c r="R8" s="95">
        <f t="shared" si="5"/>
        <v>0</v>
      </c>
    </row>
    <row r="9" spans="1:18" ht="105">
      <c r="A9" s="30">
        <v>3</v>
      </c>
      <c r="B9" s="93" t="s">
        <v>151</v>
      </c>
      <c r="C9" s="97">
        <v>0</v>
      </c>
      <c r="D9" s="5">
        <v>0</v>
      </c>
      <c r="E9" s="52" t="str">
        <f t="shared" si="0"/>
        <v>-</v>
      </c>
      <c r="F9" s="97">
        <v>0</v>
      </c>
      <c r="G9" s="5">
        <v>0</v>
      </c>
      <c r="H9" s="52" t="str">
        <f t="shared" si="1"/>
        <v>-</v>
      </c>
      <c r="I9" s="97">
        <v>0</v>
      </c>
      <c r="J9" s="5">
        <v>0</v>
      </c>
      <c r="K9" s="52" t="str">
        <f t="shared" si="2"/>
        <v>-</v>
      </c>
      <c r="L9" s="97">
        <v>0</v>
      </c>
      <c r="M9" s="5">
        <v>0</v>
      </c>
      <c r="N9" s="52" t="str">
        <f t="shared" si="3"/>
        <v>-</v>
      </c>
      <c r="O9" s="97">
        <v>0</v>
      </c>
      <c r="P9" s="5">
        <v>0</v>
      </c>
      <c r="Q9" s="52" t="str">
        <f t="shared" si="4"/>
        <v>-</v>
      </c>
      <c r="R9" s="95">
        <f t="shared" si="5"/>
        <v>0</v>
      </c>
    </row>
    <row r="10" spans="1:18" ht="12.75">
      <c r="A10" s="31" t="s">
        <v>152</v>
      </c>
      <c r="B10" s="93" t="s">
        <v>153</v>
      </c>
      <c r="C10" s="97">
        <v>0</v>
      </c>
      <c r="D10" s="5">
        <v>0</v>
      </c>
      <c r="E10" s="52" t="str">
        <f t="shared" si="0"/>
        <v>-</v>
      </c>
      <c r="F10" s="97">
        <v>0</v>
      </c>
      <c r="G10" s="5">
        <v>0</v>
      </c>
      <c r="H10" s="52" t="str">
        <f t="shared" si="1"/>
        <v>-</v>
      </c>
      <c r="I10" s="97">
        <v>0</v>
      </c>
      <c r="J10" s="5">
        <v>0</v>
      </c>
      <c r="K10" s="52" t="str">
        <f t="shared" si="2"/>
        <v>-</v>
      </c>
      <c r="L10" s="97">
        <v>0</v>
      </c>
      <c r="M10" s="5">
        <v>0</v>
      </c>
      <c r="N10" s="52" t="str">
        <f t="shared" si="3"/>
        <v>-</v>
      </c>
      <c r="O10" s="97">
        <v>0</v>
      </c>
      <c r="P10" s="5">
        <v>0</v>
      </c>
      <c r="Q10" s="52" t="str">
        <f t="shared" si="4"/>
        <v>-</v>
      </c>
      <c r="R10" s="95">
        <f t="shared" si="5"/>
        <v>0</v>
      </c>
    </row>
    <row r="11" spans="1:18" ht="12.75">
      <c r="A11" s="31" t="s">
        <v>154</v>
      </c>
      <c r="B11" s="93" t="s">
        <v>155</v>
      </c>
      <c r="C11" s="97">
        <v>0</v>
      </c>
      <c r="D11" s="5">
        <v>0</v>
      </c>
      <c r="E11" s="52" t="str">
        <f t="shared" si="0"/>
        <v>-</v>
      </c>
      <c r="F11" s="97">
        <v>0</v>
      </c>
      <c r="G11" s="5">
        <v>0</v>
      </c>
      <c r="H11" s="52" t="str">
        <f t="shared" si="1"/>
        <v>-</v>
      </c>
      <c r="I11" s="97">
        <v>0</v>
      </c>
      <c r="J11" s="5">
        <v>0</v>
      </c>
      <c r="K11" s="52" t="str">
        <f t="shared" si="2"/>
        <v>-</v>
      </c>
      <c r="L11" s="97">
        <v>0</v>
      </c>
      <c r="M11" s="5">
        <v>0</v>
      </c>
      <c r="N11" s="52" t="str">
        <f t="shared" si="3"/>
        <v>-</v>
      </c>
      <c r="O11" s="97">
        <v>0</v>
      </c>
      <c r="P11" s="5">
        <v>0</v>
      </c>
      <c r="Q11" s="52" t="str">
        <f t="shared" si="4"/>
        <v>-</v>
      </c>
      <c r="R11" s="95">
        <f t="shared" si="5"/>
        <v>0</v>
      </c>
    </row>
    <row r="12" spans="1:18" ht="66">
      <c r="A12" s="30">
        <v>4</v>
      </c>
      <c r="B12" s="93" t="s">
        <v>156</v>
      </c>
      <c r="C12" s="97">
        <v>0</v>
      </c>
      <c r="D12" s="5">
        <v>0</v>
      </c>
      <c r="E12" s="52" t="str">
        <f t="shared" si="0"/>
        <v>-</v>
      </c>
      <c r="F12" s="97">
        <v>0</v>
      </c>
      <c r="G12" s="5">
        <v>0</v>
      </c>
      <c r="H12" s="52" t="str">
        <f t="shared" si="1"/>
        <v>-</v>
      </c>
      <c r="I12" s="97">
        <v>0</v>
      </c>
      <c r="J12" s="5">
        <v>0</v>
      </c>
      <c r="K12" s="52" t="str">
        <f t="shared" si="2"/>
        <v>-</v>
      </c>
      <c r="L12" s="97">
        <v>0</v>
      </c>
      <c r="M12" s="5">
        <v>0</v>
      </c>
      <c r="N12" s="52" t="str">
        <f t="shared" si="3"/>
        <v>-</v>
      </c>
      <c r="O12" s="97">
        <v>0</v>
      </c>
      <c r="P12" s="5">
        <v>0</v>
      </c>
      <c r="Q12" s="52" t="str">
        <f t="shared" si="4"/>
        <v>-</v>
      </c>
      <c r="R12" s="95">
        <f t="shared" si="5"/>
        <v>0</v>
      </c>
    </row>
    <row r="13" spans="1:18" ht="52.5">
      <c r="A13" s="30">
        <v>5</v>
      </c>
      <c r="B13" s="93" t="s">
        <v>157</v>
      </c>
      <c r="C13" s="97">
        <v>0</v>
      </c>
      <c r="D13" s="5">
        <v>0</v>
      </c>
      <c r="E13" s="52" t="str">
        <f t="shared" si="0"/>
        <v>-</v>
      </c>
      <c r="F13" s="97">
        <v>0</v>
      </c>
      <c r="G13" s="5">
        <v>0</v>
      </c>
      <c r="H13" s="52" t="str">
        <f t="shared" si="1"/>
        <v>-</v>
      </c>
      <c r="I13" s="97">
        <v>0</v>
      </c>
      <c r="J13" s="5">
        <v>0</v>
      </c>
      <c r="K13" s="52" t="str">
        <f t="shared" si="2"/>
        <v>-</v>
      </c>
      <c r="L13" s="97">
        <v>0</v>
      </c>
      <c r="M13" s="5">
        <v>0</v>
      </c>
      <c r="N13" s="52" t="str">
        <f t="shared" si="3"/>
        <v>-</v>
      </c>
      <c r="O13" s="97">
        <v>0</v>
      </c>
      <c r="P13" s="5">
        <v>0</v>
      </c>
      <c r="Q13" s="52" t="str">
        <f t="shared" si="4"/>
        <v>-</v>
      </c>
      <c r="R13" s="95">
        <f t="shared" si="5"/>
        <v>0</v>
      </c>
    </row>
    <row r="14" spans="1:18" ht="52.5">
      <c r="A14" s="30">
        <v>6</v>
      </c>
      <c r="B14" s="93" t="s">
        <v>158</v>
      </c>
      <c r="C14" s="97">
        <v>0</v>
      </c>
      <c r="D14" s="5">
        <v>0</v>
      </c>
      <c r="E14" s="52" t="str">
        <f t="shared" si="0"/>
        <v>-</v>
      </c>
      <c r="F14" s="97">
        <v>0</v>
      </c>
      <c r="G14" s="5">
        <v>0</v>
      </c>
      <c r="H14" s="52" t="str">
        <f t="shared" si="1"/>
        <v>-</v>
      </c>
      <c r="I14" s="97">
        <v>0</v>
      </c>
      <c r="J14" s="5">
        <v>0</v>
      </c>
      <c r="K14" s="52" t="str">
        <f t="shared" si="2"/>
        <v>-</v>
      </c>
      <c r="L14" s="97">
        <v>0</v>
      </c>
      <c r="M14" s="5">
        <v>0</v>
      </c>
      <c r="N14" s="52" t="str">
        <f t="shared" si="3"/>
        <v>-</v>
      </c>
      <c r="O14" s="97">
        <v>0</v>
      </c>
      <c r="P14" s="5">
        <v>0</v>
      </c>
      <c r="Q14" s="52" t="str">
        <f t="shared" si="4"/>
        <v>-</v>
      </c>
      <c r="R14" s="95">
        <f t="shared" si="5"/>
        <v>0</v>
      </c>
    </row>
    <row r="15" spans="1:18" ht="92.25">
      <c r="A15" s="30">
        <v>7</v>
      </c>
      <c r="B15" s="93" t="s">
        <v>159</v>
      </c>
      <c r="C15" s="97">
        <v>0</v>
      </c>
      <c r="D15" s="5">
        <v>0</v>
      </c>
      <c r="E15" s="52" t="str">
        <f t="shared" si="0"/>
        <v>-</v>
      </c>
      <c r="F15" s="97">
        <v>0</v>
      </c>
      <c r="G15" s="5">
        <v>0</v>
      </c>
      <c r="H15" s="52" t="str">
        <f t="shared" si="1"/>
        <v>-</v>
      </c>
      <c r="I15" s="97">
        <v>0</v>
      </c>
      <c r="J15" s="5">
        <v>0</v>
      </c>
      <c r="K15" s="52" t="str">
        <f t="shared" si="2"/>
        <v>-</v>
      </c>
      <c r="L15" s="97">
        <v>0</v>
      </c>
      <c r="M15" s="5">
        <v>0</v>
      </c>
      <c r="N15" s="52" t="str">
        <f t="shared" si="3"/>
        <v>-</v>
      </c>
      <c r="O15" s="97">
        <v>0</v>
      </c>
      <c r="P15" s="5">
        <v>0</v>
      </c>
      <c r="Q15" s="52" t="str">
        <f t="shared" si="4"/>
        <v>-</v>
      </c>
      <c r="R15" s="95">
        <f t="shared" si="5"/>
        <v>0</v>
      </c>
    </row>
    <row r="16" spans="1:18" ht="12.75">
      <c r="A16" s="31" t="s">
        <v>160</v>
      </c>
      <c r="B16" s="93" t="s">
        <v>153</v>
      </c>
      <c r="C16" s="97">
        <v>0</v>
      </c>
      <c r="D16" s="5">
        <v>0</v>
      </c>
      <c r="E16" s="52" t="str">
        <f t="shared" si="0"/>
        <v>-</v>
      </c>
      <c r="F16" s="97">
        <v>0</v>
      </c>
      <c r="G16" s="5">
        <v>0</v>
      </c>
      <c r="H16" s="52" t="str">
        <f t="shared" si="1"/>
        <v>-</v>
      </c>
      <c r="I16" s="97">
        <v>0</v>
      </c>
      <c r="J16" s="5">
        <v>0</v>
      </c>
      <c r="K16" s="52" t="str">
        <f t="shared" si="2"/>
        <v>-</v>
      </c>
      <c r="L16" s="97">
        <v>0</v>
      </c>
      <c r="M16" s="5">
        <v>0</v>
      </c>
      <c r="N16" s="52" t="str">
        <f t="shared" si="3"/>
        <v>-</v>
      </c>
      <c r="O16" s="97">
        <v>0</v>
      </c>
      <c r="P16" s="5">
        <v>0</v>
      </c>
      <c r="Q16" s="52" t="str">
        <f t="shared" si="4"/>
        <v>-</v>
      </c>
      <c r="R16" s="95">
        <f t="shared" si="5"/>
        <v>0</v>
      </c>
    </row>
    <row r="17" spans="1:18" ht="12.75">
      <c r="A17" s="31" t="s">
        <v>161</v>
      </c>
      <c r="B17" s="93" t="s">
        <v>162</v>
      </c>
      <c r="C17" s="97">
        <v>0</v>
      </c>
      <c r="D17" s="5">
        <v>0</v>
      </c>
      <c r="E17" s="52" t="str">
        <f t="shared" si="0"/>
        <v>-</v>
      </c>
      <c r="F17" s="97">
        <v>0</v>
      </c>
      <c r="G17" s="5">
        <v>0</v>
      </c>
      <c r="H17" s="52" t="str">
        <f t="shared" si="1"/>
        <v>-</v>
      </c>
      <c r="I17" s="97">
        <v>0</v>
      </c>
      <c r="J17" s="5">
        <v>0</v>
      </c>
      <c r="K17" s="52" t="str">
        <f t="shared" si="2"/>
        <v>-</v>
      </c>
      <c r="L17" s="97">
        <v>0</v>
      </c>
      <c r="M17" s="5">
        <v>0</v>
      </c>
      <c r="N17" s="52" t="str">
        <f t="shared" si="3"/>
        <v>-</v>
      </c>
      <c r="O17" s="97">
        <v>0</v>
      </c>
      <c r="P17" s="5">
        <v>0</v>
      </c>
      <c r="Q17" s="52" t="str">
        <f t="shared" si="4"/>
        <v>-</v>
      </c>
      <c r="R17" s="95">
        <f t="shared" si="5"/>
        <v>0</v>
      </c>
    </row>
    <row r="18" spans="1:18" ht="56.25" customHeight="1" thickBot="1">
      <c r="A18" s="2">
        <v>8</v>
      </c>
      <c r="B18" s="93" t="s">
        <v>163</v>
      </c>
      <c r="C18" s="98">
        <v>0</v>
      </c>
      <c r="D18" s="55">
        <v>0</v>
      </c>
      <c r="E18" s="56" t="str">
        <f t="shared" si="0"/>
        <v>-</v>
      </c>
      <c r="F18" s="98">
        <v>0</v>
      </c>
      <c r="G18" s="55">
        <v>0</v>
      </c>
      <c r="H18" s="56" t="str">
        <f t="shared" si="1"/>
        <v>-</v>
      </c>
      <c r="I18" s="98">
        <v>0</v>
      </c>
      <c r="J18" s="55">
        <v>0</v>
      </c>
      <c r="K18" s="56" t="str">
        <f t="shared" si="2"/>
        <v>-</v>
      </c>
      <c r="L18" s="98">
        <v>0</v>
      </c>
      <c r="M18" s="55">
        <v>0</v>
      </c>
      <c r="N18" s="56" t="str">
        <f t="shared" si="3"/>
        <v>-</v>
      </c>
      <c r="O18" s="98">
        <v>0</v>
      </c>
      <c r="P18" s="55">
        <v>0</v>
      </c>
      <c r="Q18" s="56" t="str">
        <f t="shared" si="4"/>
        <v>-</v>
      </c>
      <c r="R18" s="95">
        <f t="shared" si="5"/>
        <v>0</v>
      </c>
    </row>
  </sheetData>
  <sheetProtection/>
  <mergeCells count="9">
    <mergeCell ref="A3:A5"/>
    <mergeCell ref="B3:B5"/>
    <mergeCell ref="C3:Q3"/>
    <mergeCell ref="R3:R4"/>
    <mergeCell ref="C4:E4"/>
    <mergeCell ref="F4:H4"/>
    <mergeCell ref="I4:K4"/>
    <mergeCell ref="L4:N4"/>
    <mergeCell ref="O4:Q4"/>
  </mergeCells>
  <printOptions/>
  <pageMargins left="0.25" right="0.15" top="0.75" bottom="0.39" header="0.3" footer="0.15"/>
  <pageSetup fitToHeight="1" fitToWidth="1" orientation="landscape" paperSize="9" scale="67" r:id="rId1"/>
</worksheet>
</file>

<file path=xl/worksheets/sheet11.xml><?xml version="1.0" encoding="utf-8"?>
<worksheet xmlns="http://schemas.openxmlformats.org/spreadsheetml/2006/main" xmlns:r="http://schemas.openxmlformats.org/officeDocument/2006/relationships">
  <sheetPr>
    <pageSetUpPr fitToPage="1"/>
  </sheetPr>
  <dimension ref="A1:H188"/>
  <sheetViews>
    <sheetView zoomScale="81" zoomScaleNormal="81" zoomScalePageLayoutView="0" workbookViewId="0" topLeftCell="A1">
      <selection activeCell="A2" sqref="A2"/>
    </sheetView>
  </sheetViews>
  <sheetFormatPr defaultColWidth="9.140625" defaultRowHeight="15"/>
  <cols>
    <col min="1" max="1" width="16.57421875" style="61" customWidth="1"/>
    <col min="2" max="2" width="29.8515625" style="61" customWidth="1"/>
    <col min="3" max="3" width="121.57421875" style="61" customWidth="1"/>
    <col min="4" max="4" width="18.7109375" style="61" customWidth="1"/>
    <col min="5" max="5" width="19.28125" style="61" customWidth="1"/>
    <col min="6" max="6" width="41.8515625" style="61" customWidth="1"/>
    <col min="7" max="7" width="20.421875" style="61" customWidth="1"/>
    <col min="8" max="8" width="22.140625" style="61" customWidth="1"/>
    <col min="9" max="16384" width="8.8515625" style="61" customWidth="1"/>
  </cols>
  <sheetData>
    <row r="1" s="62" customFormat="1" ht="36" customHeight="1">
      <c r="A1" s="124" t="s">
        <v>700</v>
      </c>
    </row>
    <row r="2" s="63" customFormat="1" ht="27" customHeight="1">
      <c r="A2" s="231" t="s">
        <v>743</v>
      </c>
    </row>
    <row r="3" s="63" customFormat="1" ht="30.75" customHeight="1">
      <c r="A3" s="63" t="s">
        <v>699</v>
      </c>
    </row>
    <row r="4" s="63" customFormat="1" ht="21.75" customHeight="1">
      <c r="A4" s="63" t="s">
        <v>285</v>
      </c>
    </row>
    <row r="5" s="63" customFormat="1" ht="21.75" customHeight="1"/>
    <row r="6" spans="1:6" s="63" customFormat="1" ht="96" customHeight="1">
      <c r="A6" s="183" t="s">
        <v>692</v>
      </c>
      <c r="B6" s="183"/>
      <c r="C6" s="183"/>
      <c r="D6" s="183"/>
      <c r="E6" s="183"/>
      <c r="F6" s="183"/>
    </row>
    <row r="7" spans="1:6" s="63" customFormat="1" ht="204.75" customHeight="1">
      <c r="A7" s="182" t="s">
        <v>693</v>
      </c>
      <c r="B7" s="182"/>
      <c r="C7" s="182"/>
      <c r="D7" s="182"/>
      <c r="E7" s="182"/>
      <c r="F7" s="182"/>
    </row>
    <row r="8" spans="1:6" s="63" customFormat="1" ht="240.75" customHeight="1">
      <c r="A8" s="183" t="s">
        <v>694</v>
      </c>
      <c r="B8" s="183"/>
      <c r="C8" s="183"/>
      <c r="D8" s="183"/>
      <c r="E8" s="183"/>
      <c r="F8" s="183"/>
    </row>
    <row r="9" spans="1:6" s="63" customFormat="1" ht="215.25" customHeight="1">
      <c r="A9" s="183" t="s">
        <v>695</v>
      </c>
      <c r="B9" s="183"/>
      <c r="C9" s="183"/>
      <c r="D9" s="183"/>
      <c r="E9" s="183"/>
      <c r="F9" s="183"/>
    </row>
    <row r="10" spans="1:6" s="63" customFormat="1" ht="217.5" customHeight="1">
      <c r="A10" s="183" t="s">
        <v>696</v>
      </c>
      <c r="B10" s="184"/>
      <c r="C10" s="184"/>
      <c r="D10" s="184"/>
      <c r="E10" s="184"/>
      <c r="F10" s="184"/>
    </row>
    <row r="11" spans="1:6" s="63" customFormat="1" ht="330" customHeight="1">
      <c r="A11" s="183" t="s">
        <v>697</v>
      </c>
      <c r="B11" s="184"/>
      <c r="C11" s="184"/>
      <c r="D11" s="184"/>
      <c r="E11" s="184"/>
      <c r="F11" s="184"/>
    </row>
    <row r="12" spans="1:8" ht="22.5" customHeight="1">
      <c r="A12" s="179"/>
      <c r="B12" s="180"/>
      <c r="C12" s="180"/>
      <c r="D12" s="182" t="s">
        <v>698</v>
      </c>
      <c r="E12" s="182"/>
      <c r="F12" s="182"/>
      <c r="G12" s="125"/>
      <c r="H12" s="125"/>
    </row>
    <row r="13" spans="1:8" ht="18.75" customHeight="1">
      <c r="A13" s="180"/>
      <c r="B13" s="180"/>
      <c r="C13" s="180"/>
      <c r="D13" s="182"/>
      <c r="E13" s="182"/>
      <c r="F13" s="182"/>
      <c r="G13" s="125"/>
      <c r="H13" s="125"/>
    </row>
    <row r="14" spans="1:8" ht="18" thickBot="1">
      <c r="A14" s="125"/>
      <c r="B14" s="181" t="s">
        <v>286</v>
      </c>
      <c r="C14" s="181"/>
      <c r="D14" s="181"/>
      <c r="E14" s="181"/>
      <c r="F14" s="125"/>
      <c r="G14" s="125"/>
      <c r="H14" s="125"/>
    </row>
    <row r="15" spans="1:8" ht="13.5" customHeight="1" thickBot="1">
      <c r="A15" s="177" t="s">
        <v>287</v>
      </c>
      <c r="B15" s="178"/>
      <c r="C15" s="126" t="s">
        <v>288</v>
      </c>
      <c r="D15" s="126" t="s">
        <v>165</v>
      </c>
      <c r="E15" s="177" t="s">
        <v>289</v>
      </c>
      <c r="F15" s="185"/>
      <c r="G15" s="125"/>
      <c r="H15" s="125"/>
    </row>
    <row r="16" spans="1:8" ht="39" customHeight="1" thickBot="1">
      <c r="A16" s="168" t="s">
        <v>290</v>
      </c>
      <c r="B16" s="169"/>
      <c r="C16" s="172" t="s">
        <v>291</v>
      </c>
      <c r="D16" s="173"/>
      <c r="E16" s="173"/>
      <c r="F16" s="174"/>
      <c r="G16" s="125"/>
      <c r="H16" s="125"/>
    </row>
    <row r="17" spans="1:8" ht="66" thickBot="1">
      <c r="A17" s="127">
        <v>1</v>
      </c>
      <c r="B17" s="128" t="s">
        <v>290</v>
      </c>
      <c r="C17" s="129" t="s">
        <v>292</v>
      </c>
      <c r="D17" s="130" t="s">
        <v>293</v>
      </c>
      <c r="E17" s="168" t="s">
        <v>294</v>
      </c>
      <c r="F17" s="169"/>
      <c r="G17" s="125"/>
      <c r="H17" s="125"/>
    </row>
    <row r="18" spans="1:8" ht="27" thickBot="1">
      <c r="A18" s="131">
        <v>44927</v>
      </c>
      <c r="B18" s="128" t="s">
        <v>295</v>
      </c>
      <c r="C18" s="129" t="s">
        <v>296</v>
      </c>
      <c r="D18" s="130" t="s">
        <v>293</v>
      </c>
      <c r="E18" s="168" t="s">
        <v>297</v>
      </c>
      <c r="F18" s="169"/>
      <c r="G18" s="125"/>
      <c r="H18" s="125"/>
    </row>
    <row r="19" spans="1:8" ht="39.75" thickBot="1">
      <c r="A19" s="132">
        <v>36923</v>
      </c>
      <c r="B19" s="128" t="s">
        <v>298</v>
      </c>
      <c r="C19" s="129" t="s">
        <v>299</v>
      </c>
      <c r="D19" s="130" t="s">
        <v>293</v>
      </c>
      <c r="E19" s="168" t="s">
        <v>300</v>
      </c>
      <c r="F19" s="169"/>
      <c r="G19" s="125"/>
      <c r="H19" s="125"/>
    </row>
    <row r="20" spans="1:8" ht="66" thickBot="1">
      <c r="A20" s="133"/>
      <c r="B20" s="128" t="s">
        <v>290</v>
      </c>
      <c r="C20" s="129" t="s">
        <v>301</v>
      </c>
      <c r="D20" s="130" t="s">
        <v>293</v>
      </c>
      <c r="E20" s="168" t="s">
        <v>302</v>
      </c>
      <c r="F20" s="169"/>
      <c r="G20" s="125"/>
      <c r="H20" s="125"/>
    </row>
    <row r="21" spans="1:8" ht="27" thickBot="1">
      <c r="A21" s="131">
        <v>44927</v>
      </c>
      <c r="B21" s="128" t="s">
        <v>295</v>
      </c>
      <c r="C21" s="129" t="s">
        <v>296</v>
      </c>
      <c r="D21" s="130" t="s">
        <v>293</v>
      </c>
      <c r="E21" s="168" t="s">
        <v>297</v>
      </c>
      <c r="F21" s="169"/>
      <c r="G21" s="125"/>
      <c r="H21" s="125"/>
    </row>
    <row r="22" spans="1:8" ht="39.75" thickBot="1">
      <c r="A22" s="132">
        <v>37288</v>
      </c>
      <c r="B22" s="128" t="s">
        <v>303</v>
      </c>
      <c r="C22" s="129" t="s">
        <v>304</v>
      </c>
      <c r="D22" s="130" t="s">
        <v>293</v>
      </c>
      <c r="E22" s="168" t="s">
        <v>305</v>
      </c>
      <c r="F22" s="169"/>
      <c r="G22" s="125"/>
      <c r="H22" s="125"/>
    </row>
    <row r="23" spans="1:8" ht="13.5" customHeight="1" thickBot="1">
      <c r="A23" s="168" t="s">
        <v>306</v>
      </c>
      <c r="B23" s="169"/>
      <c r="C23" s="172" t="s">
        <v>307</v>
      </c>
      <c r="D23" s="173"/>
      <c r="E23" s="173"/>
      <c r="F23" s="174"/>
      <c r="G23" s="125"/>
      <c r="H23" s="125"/>
    </row>
    <row r="24" spans="1:8" ht="27" thickBot="1">
      <c r="A24" s="133" t="s">
        <v>308</v>
      </c>
      <c r="B24" s="128" t="s">
        <v>309</v>
      </c>
      <c r="C24" s="129" t="s">
        <v>310</v>
      </c>
      <c r="D24" s="129" t="s">
        <v>311</v>
      </c>
      <c r="E24" s="168" t="s">
        <v>312</v>
      </c>
      <c r="F24" s="169"/>
      <c r="G24" s="125"/>
      <c r="H24" s="125"/>
    </row>
    <row r="25" spans="1:8" ht="27" thickBot="1">
      <c r="A25" s="133" t="s">
        <v>308</v>
      </c>
      <c r="B25" s="128" t="s">
        <v>313</v>
      </c>
      <c r="C25" s="129" t="s">
        <v>310</v>
      </c>
      <c r="D25" s="129" t="s">
        <v>311</v>
      </c>
      <c r="E25" s="168" t="s">
        <v>314</v>
      </c>
      <c r="F25" s="169"/>
      <c r="G25" s="125"/>
      <c r="H25" s="125"/>
    </row>
    <row r="26" spans="1:8" ht="27" thickBot="1">
      <c r="A26" s="133" t="s">
        <v>315</v>
      </c>
      <c r="B26" s="128" t="s">
        <v>309</v>
      </c>
      <c r="C26" s="129" t="s">
        <v>316</v>
      </c>
      <c r="D26" s="129" t="s">
        <v>311</v>
      </c>
      <c r="E26" s="168" t="s">
        <v>317</v>
      </c>
      <c r="F26" s="169"/>
      <c r="G26" s="125"/>
      <c r="H26" s="125"/>
    </row>
    <row r="27" spans="1:8" ht="27" thickBot="1">
      <c r="A27" s="133" t="s">
        <v>315</v>
      </c>
      <c r="B27" s="128" t="s">
        <v>313</v>
      </c>
      <c r="C27" s="129" t="s">
        <v>316</v>
      </c>
      <c r="D27" s="129" t="s">
        <v>311</v>
      </c>
      <c r="E27" s="168" t="s">
        <v>318</v>
      </c>
      <c r="F27" s="169"/>
      <c r="G27" s="125"/>
      <c r="H27" s="125"/>
    </row>
    <row r="28" spans="1:8" ht="27" thickBot="1">
      <c r="A28" s="133" t="s">
        <v>319</v>
      </c>
      <c r="B28" s="128" t="s">
        <v>309</v>
      </c>
      <c r="C28" s="129" t="s">
        <v>320</v>
      </c>
      <c r="D28" s="129" t="s">
        <v>311</v>
      </c>
      <c r="E28" s="168" t="s">
        <v>321</v>
      </c>
      <c r="F28" s="169"/>
      <c r="G28" s="125"/>
      <c r="H28" s="125"/>
    </row>
    <row r="29" spans="1:8" ht="27" thickBot="1">
      <c r="A29" s="133" t="s">
        <v>319</v>
      </c>
      <c r="B29" s="128" t="s">
        <v>313</v>
      </c>
      <c r="C29" s="129" t="s">
        <v>320</v>
      </c>
      <c r="D29" s="129" t="s">
        <v>311</v>
      </c>
      <c r="E29" s="175">
        <v>1927271.74</v>
      </c>
      <c r="F29" s="176"/>
      <c r="G29" s="125"/>
      <c r="H29" s="125"/>
    </row>
    <row r="30" spans="1:8" ht="27" thickBot="1">
      <c r="A30" s="133" t="s">
        <v>322</v>
      </c>
      <c r="B30" s="128" t="s">
        <v>313</v>
      </c>
      <c r="C30" s="129" t="s">
        <v>323</v>
      </c>
      <c r="D30" s="129" t="s">
        <v>311</v>
      </c>
      <c r="E30" s="168" t="s">
        <v>324</v>
      </c>
      <c r="F30" s="169"/>
      <c r="G30" s="125"/>
      <c r="H30" s="125"/>
    </row>
    <row r="31" spans="1:8" ht="27" thickBot="1">
      <c r="A31" s="133" t="s">
        <v>325</v>
      </c>
      <c r="B31" s="128" t="s">
        <v>309</v>
      </c>
      <c r="C31" s="129" t="s">
        <v>326</v>
      </c>
      <c r="D31" s="129" t="s">
        <v>311</v>
      </c>
      <c r="E31" s="168" t="s">
        <v>327</v>
      </c>
      <c r="F31" s="169"/>
      <c r="G31" s="125"/>
      <c r="H31" s="125"/>
    </row>
    <row r="32" spans="1:8" ht="27" thickBot="1">
      <c r="A32" s="133" t="s">
        <v>325</v>
      </c>
      <c r="B32" s="128" t="s">
        <v>313</v>
      </c>
      <c r="C32" s="129" t="s">
        <v>326</v>
      </c>
      <c r="D32" s="129" t="s">
        <v>311</v>
      </c>
      <c r="E32" s="168" t="s">
        <v>328</v>
      </c>
      <c r="F32" s="169"/>
      <c r="G32" s="125"/>
      <c r="H32" s="125"/>
    </row>
    <row r="33" spans="1:8" ht="27" thickBot="1">
      <c r="A33" s="133" t="s">
        <v>329</v>
      </c>
      <c r="B33" s="128" t="s">
        <v>309</v>
      </c>
      <c r="C33" s="129" t="s">
        <v>330</v>
      </c>
      <c r="D33" s="129" t="s">
        <v>311</v>
      </c>
      <c r="E33" s="168" t="s">
        <v>331</v>
      </c>
      <c r="F33" s="169"/>
      <c r="G33" s="125"/>
      <c r="H33" s="125"/>
    </row>
    <row r="34" spans="1:8" ht="27" thickBot="1">
      <c r="A34" s="133" t="s">
        <v>329</v>
      </c>
      <c r="B34" s="129" t="s">
        <v>313</v>
      </c>
      <c r="C34" s="129" t="s">
        <v>330</v>
      </c>
      <c r="D34" s="129" t="s">
        <v>311</v>
      </c>
      <c r="E34" s="168" t="s">
        <v>332</v>
      </c>
      <c r="F34" s="169"/>
      <c r="G34" s="125"/>
      <c r="H34" s="125"/>
    </row>
    <row r="35" spans="1:8" ht="27" thickBot="1">
      <c r="A35" s="133" t="s">
        <v>333</v>
      </c>
      <c r="B35" s="129" t="s">
        <v>309</v>
      </c>
      <c r="C35" s="129" t="s">
        <v>334</v>
      </c>
      <c r="D35" s="129" t="s">
        <v>311</v>
      </c>
      <c r="E35" s="168" t="s">
        <v>335</v>
      </c>
      <c r="F35" s="169"/>
      <c r="G35" s="125"/>
      <c r="H35" s="125"/>
    </row>
    <row r="36" spans="1:8" ht="27" thickBot="1">
      <c r="A36" s="133" t="s">
        <v>333</v>
      </c>
      <c r="B36" s="129" t="s">
        <v>313</v>
      </c>
      <c r="C36" s="129" t="s">
        <v>334</v>
      </c>
      <c r="D36" s="129" t="s">
        <v>311</v>
      </c>
      <c r="E36" s="168" t="s">
        <v>336</v>
      </c>
      <c r="F36" s="169"/>
      <c r="G36" s="125"/>
      <c r="H36" s="125"/>
    </row>
    <row r="37" spans="1:8" ht="27" thickBot="1">
      <c r="A37" s="133" t="s">
        <v>337</v>
      </c>
      <c r="B37" s="129" t="s">
        <v>313</v>
      </c>
      <c r="C37" s="129" t="s">
        <v>338</v>
      </c>
      <c r="D37" s="129" t="s">
        <v>311</v>
      </c>
      <c r="E37" s="168" t="s">
        <v>339</v>
      </c>
      <c r="F37" s="169"/>
      <c r="G37" s="125"/>
      <c r="H37" s="125"/>
    </row>
    <row r="38" spans="1:8" ht="27" thickBot="1">
      <c r="A38" s="133" t="s">
        <v>340</v>
      </c>
      <c r="B38" s="129" t="s">
        <v>313</v>
      </c>
      <c r="C38" s="129" t="s">
        <v>341</v>
      </c>
      <c r="D38" s="129" t="s">
        <v>311</v>
      </c>
      <c r="E38" s="168" t="s">
        <v>342</v>
      </c>
      <c r="F38" s="169"/>
      <c r="G38" s="125"/>
      <c r="H38" s="125"/>
    </row>
    <row r="39" spans="1:8" ht="27" thickBot="1">
      <c r="A39" s="133" t="s">
        <v>343</v>
      </c>
      <c r="B39" s="129" t="s">
        <v>309</v>
      </c>
      <c r="C39" s="129" t="s">
        <v>344</v>
      </c>
      <c r="D39" s="129" t="s">
        <v>311</v>
      </c>
      <c r="E39" s="168" t="s">
        <v>345</v>
      </c>
      <c r="F39" s="169"/>
      <c r="G39" s="125"/>
      <c r="H39" s="125"/>
    </row>
    <row r="40" spans="1:8" ht="27" thickBot="1">
      <c r="A40" s="133" t="s">
        <v>346</v>
      </c>
      <c r="B40" s="129" t="s">
        <v>309</v>
      </c>
      <c r="C40" s="129" t="s">
        <v>347</v>
      </c>
      <c r="D40" s="129" t="s">
        <v>311</v>
      </c>
      <c r="E40" s="168" t="s">
        <v>348</v>
      </c>
      <c r="F40" s="169"/>
      <c r="G40" s="125"/>
      <c r="H40" s="125"/>
    </row>
    <row r="41" spans="1:8" ht="13.5" customHeight="1" thickBot="1">
      <c r="A41" s="168" t="s">
        <v>349</v>
      </c>
      <c r="B41" s="169"/>
      <c r="C41" s="172" t="s">
        <v>350</v>
      </c>
      <c r="D41" s="173"/>
      <c r="E41" s="173"/>
      <c r="F41" s="174"/>
      <c r="G41" s="125"/>
      <c r="H41" s="125"/>
    </row>
    <row r="42" spans="1:8" ht="27" thickBot="1">
      <c r="A42" s="133" t="s">
        <v>351</v>
      </c>
      <c r="B42" s="129" t="s">
        <v>309</v>
      </c>
      <c r="C42" s="129" t="s">
        <v>352</v>
      </c>
      <c r="D42" s="129" t="s">
        <v>311</v>
      </c>
      <c r="E42" s="168" t="s">
        <v>353</v>
      </c>
      <c r="F42" s="169"/>
      <c r="G42" s="125"/>
      <c r="H42" s="125"/>
    </row>
    <row r="43" spans="1:8" ht="27" thickBot="1">
      <c r="A43" s="133" t="s">
        <v>354</v>
      </c>
      <c r="B43" s="129" t="s">
        <v>355</v>
      </c>
      <c r="C43" s="129" t="s">
        <v>356</v>
      </c>
      <c r="D43" s="129" t="s">
        <v>311</v>
      </c>
      <c r="E43" s="168" t="s">
        <v>357</v>
      </c>
      <c r="F43" s="169"/>
      <c r="G43" s="125"/>
      <c r="H43" s="125"/>
    </row>
    <row r="44" spans="1:8" ht="27" thickBot="1">
      <c r="A44" s="133" t="s">
        <v>358</v>
      </c>
      <c r="B44" s="129" t="s">
        <v>309</v>
      </c>
      <c r="C44" s="129" t="s">
        <v>359</v>
      </c>
      <c r="D44" s="129" t="s">
        <v>311</v>
      </c>
      <c r="E44" s="168" t="s">
        <v>360</v>
      </c>
      <c r="F44" s="169"/>
      <c r="G44" s="125"/>
      <c r="H44" s="125"/>
    </row>
    <row r="45" spans="1:8" ht="27" thickBot="1">
      <c r="A45" s="133" t="s">
        <v>358</v>
      </c>
      <c r="B45" s="129" t="s">
        <v>355</v>
      </c>
      <c r="C45" s="129" t="s">
        <v>359</v>
      </c>
      <c r="D45" s="129" t="s">
        <v>311</v>
      </c>
      <c r="E45" s="168" t="s">
        <v>361</v>
      </c>
      <c r="F45" s="169"/>
      <c r="G45" s="125"/>
      <c r="H45" s="125"/>
    </row>
    <row r="46" spans="1:8" ht="27" thickBot="1">
      <c r="A46" s="133" t="s">
        <v>362</v>
      </c>
      <c r="B46" s="129" t="s">
        <v>355</v>
      </c>
      <c r="C46" s="129" t="s">
        <v>363</v>
      </c>
      <c r="D46" s="129" t="s">
        <v>311</v>
      </c>
      <c r="E46" s="168" t="s">
        <v>364</v>
      </c>
      <c r="F46" s="169"/>
      <c r="G46" s="125"/>
      <c r="H46" s="125"/>
    </row>
    <row r="47" spans="1:8" ht="27" thickBot="1">
      <c r="A47" s="133" t="s">
        <v>365</v>
      </c>
      <c r="B47" s="129" t="s">
        <v>309</v>
      </c>
      <c r="C47" s="129" t="s">
        <v>366</v>
      </c>
      <c r="D47" s="129" t="s">
        <v>311</v>
      </c>
      <c r="E47" s="168" t="s">
        <v>367</v>
      </c>
      <c r="F47" s="169"/>
      <c r="G47" s="125"/>
      <c r="H47" s="125"/>
    </row>
    <row r="48" spans="1:8" ht="27" thickBot="1">
      <c r="A48" s="133" t="s">
        <v>365</v>
      </c>
      <c r="B48" s="129" t="s">
        <v>355</v>
      </c>
      <c r="C48" s="129" t="s">
        <v>366</v>
      </c>
      <c r="D48" s="129" t="s">
        <v>311</v>
      </c>
      <c r="E48" s="168" t="s">
        <v>368</v>
      </c>
      <c r="F48" s="169"/>
      <c r="G48" s="125"/>
      <c r="H48" s="125"/>
    </row>
    <row r="49" spans="1:8" ht="27" thickBot="1">
      <c r="A49" s="133" t="s">
        <v>369</v>
      </c>
      <c r="B49" s="129" t="s">
        <v>355</v>
      </c>
      <c r="C49" s="129" t="s">
        <v>370</v>
      </c>
      <c r="D49" s="129" t="s">
        <v>311</v>
      </c>
      <c r="E49" s="168" t="s">
        <v>371</v>
      </c>
      <c r="F49" s="169"/>
      <c r="G49" s="125"/>
      <c r="H49" s="125"/>
    </row>
    <row r="50" spans="1:8" ht="27" thickBot="1">
      <c r="A50" s="133" t="s">
        <v>372</v>
      </c>
      <c r="B50" s="130" t="s">
        <v>355</v>
      </c>
      <c r="C50" s="129" t="s">
        <v>373</v>
      </c>
      <c r="D50" s="129" t="s">
        <v>311</v>
      </c>
      <c r="E50" s="168" t="s">
        <v>374</v>
      </c>
      <c r="F50" s="169"/>
      <c r="G50" s="125"/>
      <c r="H50" s="125"/>
    </row>
    <row r="51" spans="1:8" ht="27" thickBot="1">
      <c r="A51" s="133" t="s">
        <v>375</v>
      </c>
      <c r="B51" s="129" t="s">
        <v>355</v>
      </c>
      <c r="C51" s="129" t="s">
        <v>376</v>
      </c>
      <c r="D51" s="129" t="s">
        <v>311</v>
      </c>
      <c r="E51" s="168" t="s">
        <v>377</v>
      </c>
      <c r="F51" s="169"/>
      <c r="G51" s="125"/>
      <c r="H51" s="125"/>
    </row>
    <row r="52" spans="1:8" ht="27" thickBot="1">
      <c r="A52" s="133" t="s">
        <v>378</v>
      </c>
      <c r="B52" s="129" t="s">
        <v>355</v>
      </c>
      <c r="C52" s="129" t="s">
        <v>379</v>
      </c>
      <c r="D52" s="129" t="s">
        <v>311</v>
      </c>
      <c r="E52" s="168" t="s">
        <v>380</v>
      </c>
      <c r="F52" s="169"/>
      <c r="G52" s="125"/>
      <c r="H52" s="125"/>
    </row>
    <row r="53" spans="1:8" ht="27" thickBot="1">
      <c r="A53" s="133" t="s">
        <v>381</v>
      </c>
      <c r="B53" s="129" t="s">
        <v>309</v>
      </c>
      <c r="C53" s="129" t="s">
        <v>382</v>
      </c>
      <c r="D53" s="129" t="s">
        <v>311</v>
      </c>
      <c r="E53" s="168" t="s">
        <v>383</v>
      </c>
      <c r="F53" s="169"/>
      <c r="G53" s="125"/>
      <c r="H53" s="125"/>
    </row>
    <row r="54" spans="1:8" ht="27" thickBot="1">
      <c r="A54" s="133" t="s">
        <v>381</v>
      </c>
      <c r="B54" s="129" t="s">
        <v>355</v>
      </c>
      <c r="C54" s="129" t="s">
        <v>382</v>
      </c>
      <c r="D54" s="129" t="s">
        <v>311</v>
      </c>
      <c r="E54" s="168" t="s">
        <v>384</v>
      </c>
      <c r="F54" s="169"/>
      <c r="G54" s="125"/>
      <c r="H54" s="125"/>
    </row>
    <row r="55" spans="1:8" ht="27" thickBot="1">
      <c r="A55" s="133" t="s">
        <v>385</v>
      </c>
      <c r="B55" s="129" t="s">
        <v>309</v>
      </c>
      <c r="C55" s="129" t="s">
        <v>386</v>
      </c>
      <c r="D55" s="129" t="s">
        <v>311</v>
      </c>
      <c r="E55" s="168" t="s">
        <v>387</v>
      </c>
      <c r="F55" s="169"/>
      <c r="G55" s="125"/>
      <c r="H55" s="125"/>
    </row>
    <row r="56" spans="1:8" ht="27" thickBot="1">
      <c r="A56" s="133" t="s">
        <v>388</v>
      </c>
      <c r="B56" s="129" t="s">
        <v>309</v>
      </c>
      <c r="C56" s="129" t="s">
        <v>389</v>
      </c>
      <c r="D56" s="129" t="s">
        <v>311</v>
      </c>
      <c r="E56" s="168" t="s">
        <v>390</v>
      </c>
      <c r="F56" s="169"/>
      <c r="G56" s="125"/>
      <c r="H56" s="125"/>
    </row>
    <row r="57" spans="1:8" ht="27" thickBot="1">
      <c r="A57" s="133" t="s">
        <v>391</v>
      </c>
      <c r="B57" s="129" t="s">
        <v>309</v>
      </c>
      <c r="C57" s="129" t="s">
        <v>392</v>
      </c>
      <c r="D57" s="129" t="s">
        <v>311</v>
      </c>
      <c r="E57" s="168" t="s">
        <v>393</v>
      </c>
      <c r="F57" s="169"/>
      <c r="G57" s="125"/>
      <c r="H57" s="125"/>
    </row>
    <row r="58" spans="1:8" ht="27" thickBot="1">
      <c r="A58" s="133" t="s">
        <v>394</v>
      </c>
      <c r="B58" s="129" t="s">
        <v>309</v>
      </c>
      <c r="C58" s="129" t="s">
        <v>395</v>
      </c>
      <c r="D58" s="129" t="s">
        <v>311</v>
      </c>
      <c r="E58" s="168" t="s">
        <v>396</v>
      </c>
      <c r="F58" s="169"/>
      <c r="G58" s="125"/>
      <c r="H58" s="125"/>
    </row>
    <row r="59" spans="1:8" ht="27" thickBot="1">
      <c r="A59" s="133" t="s">
        <v>394</v>
      </c>
      <c r="B59" s="129" t="s">
        <v>355</v>
      </c>
      <c r="C59" s="129" t="s">
        <v>395</v>
      </c>
      <c r="D59" s="129" t="s">
        <v>311</v>
      </c>
      <c r="E59" s="168" t="s">
        <v>397</v>
      </c>
      <c r="F59" s="169"/>
      <c r="G59" s="125"/>
      <c r="H59" s="125"/>
    </row>
    <row r="60" spans="1:8" ht="27" thickBot="1">
      <c r="A60" s="133" t="s">
        <v>398</v>
      </c>
      <c r="B60" s="129" t="s">
        <v>309</v>
      </c>
      <c r="C60" s="129" t="s">
        <v>399</v>
      </c>
      <c r="D60" s="129" t="s">
        <v>311</v>
      </c>
      <c r="E60" s="168" t="s">
        <v>400</v>
      </c>
      <c r="F60" s="169"/>
      <c r="G60" s="125"/>
      <c r="H60" s="125"/>
    </row>
    <row r="61" spans="1:8" ht="27" thickBot="1">
      <c r="A61" s="133" t="s">
        <v>401</v>
      </c>
      <c r="B61" s="129" t="s">
        <v>309</v>
      </c>
      <c r="C61" s="129" t="s">
        <v>402</v>
      </c>
      <c r="D61" s="129" t="s">
        <v>311</v>
      </c>
      <c r="E61" s="168" t="s">
        <v>403</v>
      </c>
      <c r="F61" s="169"/>
      <c r="G61" s="125"/>
      <c r="H61" s="125"/>
    </row>
    <row r="62" spans="1:8" ht="27" thickBot="1">
      <c r="A62" s="133" t="s">
        <v>404</v>
      </c>
      <c r="B62" s="129" t="s">
        <v>309</v>
      </c>
      <c r="C62" s="129" t="s">
        <v>405</v>
      </c>
      <c r="D62" s="129" t="s">
        <v>311</v>
      </c>
      <c r="E62" s="168" t="s">
        <v>406</v>
      </c>
      <c r="F62" s="169"/>
      <c r="G62" s="125"/>
      <c r="H62" s="125"/>
    </row>
    <row r="63" spans="1:8" ht="27" thickBot="1">
      <c r="A63" s="133" t="s">
        <v>407</v>
      </c>
      <c r="B63" s="129" t="s">
        <v>309</v>
      </c>
      <c r="C63" s="129" t="s">
        <v>408</v>
      </c>
      <c r="D63" s="129" t="s">
        <v>311</v>
      </c>
      <c r="E63" s="168" t="s">
        <v>409</v>
      </c>
      <c r="F63" s="169"/>
      <c r="G63" s="125"/>
      <c r="H63" s="125"/>
    </row>
    <row r="64" spans="1:8" ht="27" thickBot="1">
      <c r="A64" s="133" t="s">
        <v>410</v>
      </c>
      <c r="B64" s="129" t="s">
        <v>309</v>
      </c>
      <c r="C64" s="129" t="s">
        <v>411</v>
      </c>
      <c r="D64" s="129" t="s">
        <v>311</v>
      </c>
      <c r="E64" s="168" t="s">
        <v>412</v>
      </c>
      <c r="F64" s="169"/>
      <c r="G64" s="125"/>
      <c r="H64" s="125"/>
    </row>
    <row r="65" spans="1:8" ht="27" thickBot="1">
      <c r="A65" s="133" t="s">
        <v>410</v>
      </c>
      <c r="B65" s="129" t="s">
        <v>355</v>
      </c>
      <c r="C65" s="129" t="s">
        <v>411</v>
      </c>
      <c r="D65" s="129" t="s">
        <v>311</v>
      </c>
      <c r="E65" s="168" t="s">
        <v>413</v>
      </c>
      <c r="F65" s="169"/>
      <c r="G65" s="125"/>
      <c r="H65" s="125"/>
    </row>
    <row r="66" spans="1:8" ht="39" customHeight="1" thickBot="1">
      <c r="A66" s="133" t="s">
        <v>414</v>
      </c>
      <c r="B66" s="129" t="s">
        <v>309</v>
      </c>
      <c r="C66" s="129" t="s">
        <v>415</v>
      </c>
      <c r="D66" s="129" t="s">
        <v>311</v>
      </c>
      <c r="E66" s="168" t="s">
        <v>416</v>
      </c>
      <c r="F66" s="169"/>
      <c r="G66" s="125"/>
      <c r="H66" s="125"/>
    </row>
    <row r="67" spans="1:8" ht="27" thickBot="1">
      <c r="A67" s="133" t="s">
        <v>417</v>
      </c>
      <c r="B67" s="129" t="s">
        <v>309</v>
      </c>
      <c r="C67" s="129" t="s">
        <v>418</v>
      </c>
      <c r="D67" s="129" t="s">
        <v>311</v>
      </c>
      <c r="E67" s="168" t="s">
        <v>419</v>
      </c>
      <c r="F67" s="169"/>
      <c r="G67" s="125"/>
      <c r="H67" s="125"/>
    </row>
    <row r="68" spans="1:8" ht="27" thickBot="1">
      <c r="A68" s="133" t="s">
        <v>417</v>
      </c>
      <c r="B68" s="129" t="s">
        <v>355</v>
      </c>
      <c r="C68" s="129" t="s">
        <v>418</v>
      </c>
      <c r="D68" s="129" t="s">
        <v>311</v>
      </c>
      <c r="E68" s="168" t="s">
        <v>420</v>
      </c>
      <c r="F68" s="169"/>
      <c r="G68" s="125"/>
      <c r="H68" s="125"/>
    </row>
    <row r="69" spans="1:8" ht="27" thickBot="1">
      <c r="A69" s="133" t="s">
        <v>421</v>
      </c>
      <c r="B69" s="129" t="s">
        <v>309</v>
      </c>
      <c r="C69" s="129" t="s">
        <v>422</v>
      </c>
      <c r="D69" s="129" t="s">
        <v>311</v>
      </c>
      <c r="E69" s="168" t="s">
        <v>423</v>
      </c>
      <c r="F69" s="169"/>
      <c r="G69" s="125"/>
      <c r="H69" s="125"/>
    </row>
    <row r="70" spans="1:8" ht="27" thickBot="1">
      <c r="A70" s="133" t="s">
        <v>424</v>
      </c>
      <c r="B70" s="129" t="s">
        <v>309</v>
      </c>
      <c r="C70" s="129" t="s">
        <v>425</v>
      </c>
      <c r="D70" s="129" t="s">
        <v>311</v>
      </c>
      <c r="E70" s="168" t="s">
        <v>426</v>
      </c>
      <c r="F70" s="169"/>
      <c r="G70" s="125"/>
      <c r="H70" s="125"/>
    </row>
    <row r="71" spans="1:8" ht="27" thickBot="1">
      <c r="A71" s="133" t="s">
        <v>424</v>
      </c>
      <c r="B71" s="129" t="s">
        <v>355</v>
      </c>
      <c r="C71" s="129" t="s">
        <v>425</v>
      </c>
      <c r="D71" s="129" t="s">
        <v>311</v>
      </c>
      <c r="E71" s="168" t="s">
        <v>427</v>
      </c>
      <c r="F71" s="169"/>
      <c r="G71" s="125"/>
      <c r="H71" s="125"/>
    </row>
    <row r="72" spans="1:8" ht="39" customHeight="1" thickBot="1">
      <c r="A72" s="133" t="s">
        <v>428</v>
      </c>
      <c r="B72" s="129" t="s">
        <v>309</v>
      </c>
      <c r="C72" s="129" t="s">
        <v>429</v>
      </c>
      <c r="D72" s="129" t="s">
        <v>311</v>
      </c>
      <c r="E72" s="168" t="s">
        <v>430</v>
      </c>
      <c r="F72" s="169"/>
      <c r="G72" s="125"/>
      <c r="H72" s="125"/>
    </row>
    <row r="73" spans="1:8" ht="27" thickBot="1">
      <c r="A73" s="133" t="s">
        <v>431</v>
      </c>
      <c r="B73" s="129" t="s">
        <v>309</v>
      </c>
      <c r="C73" s="129" t="s">
        <v>432</v>
      </c>
      <c r="D73" s="129" t="s">
        <v>311</v>
      </c>
      <c r="E73" s="168" t="s">
        <v>433</v>
      </c>
      <c r="F73" s="169"/>
      <c r="G73" s="125"/>
      <c r="H73" s="125"/>
    </row>
    <row r="74" spans="1:8" ht="27" thickBot="1">
      <c r="A74" s="133" t="s">
        <v>431</v>
      </c>
      <c r="B74" s="129" t="s">
        <v>355</v>
      </c>
      <c r="C74" s="129" t="s">
        <v>432</v>
      </c>
      <c r="D74" s="129" t="s">
        <v>311</v>
      </c>
      <c r="E74" s="168" t="s">
        <v>434</v>
      </c>
      <c r="F74" s="169"/>
      <c r="G74" s="125"/>
      <c r="H74" s="125"/>
    </row>
    <row r="75" spans="1:8" ht="27" thickBot="1">
      <c r="A75" s="133" t="s">
        <v>435</v>
      </c>
      <c r="B75" s="129" t="s">
        <v>309</v>
      </c>
      <c r="C75" s="129" t="s">
        <v>436</v>
      </c>
      <c r="D75" s="129" t="s">
        <v>311</v>
      </c>
      <c r="E75" s="168" t="s">
        <v>437</v>
      </c>
      <c r="F75" s="169"/>
      <c r="G75" s="125"/>
      <c r="H75" s="125"/>
    </row>
    <row r="76" spans="1:8" ht="27" thickBot="1">
      <c r="A76" s="133" t="s">
        <v>435</v>
      </c>
      <c r="B76" s="129" t="s">
        <v>355</v>
      </c>
      <c r="C76" s="129" t="s">
        <v>436</v>
      </c>
      <c r="D76" s="129" t="s">
        <v>311</v>
      </c>
      <c r="E76" s="168" t="s">
        <v>438</v>
      </c>
      <c r="F76" s="169"/>
      <c r="G76" s="125"/>
      <c r="H76" s="125"/>
    </row>
    <row r="77" spans="1:8" ht="27" thickBot="1">
      <c r="A77" s="133" t="s">
        <v>439</v>
      </c>
      <c r="B77" s="129" t="s">
        <v>309</v>
      </c>
      <c r="C77" s="129" t="s">
        <v>440</v>
      </c>
      <c r="D77" s="129" t="s">
        <v>311</v>
      </c>
      <c r="E77" s="168" t="s">
        <v>441</v>
      </c>
      <c r="F77" s="169"/>
      <c r="G77" s="125"/>
      <c r="H77" s="125"/>
    </row>
    <row r="78" spans="1:8" ht="27" thickBot="1">
      <c r="A78" s="133" t="s">
        <v>442</v>
      </c>
      <c r="B78" s="129" t="s">
        <v>309</v>
      </c>
      <c r="C78" s="129" t="s">
        <v>443</v>
      </c>
      <c r="D78" s="129" t="s">
        <v>311</v>
      </c>
      <c r="E78" s="168" t="s">
        <v>444</v>
      </c>
      <c r="F78" s="169"/>
      <c r="G78" s="125"/>
      <c r="H78" s="125"/>
    </row>
    <row r="79" spans="1:8" ht="27" thickBot="1">
      <c r="A79" s="133" t="s">
        <v>442</v>
      </c>
      <c r="B79" s="129" t="s">
        <v>355</v>
      </c>
      <c r="C79" s="129" t="s">
        <v>443</v>
      </c>
      <c r="D79" s="129" t="s">
        <v>311</v>
      </c>
      <c r="E79" s="168" t="s">
        <v>445</v>
      </c>
      <c r="F79" s="169"/>
      <c r="G79" s="125"/>
      <c r="H79" s="125"/>
    </row>
    <row r="80" spans="1:8" ht="27" thickBot="1">
      <c r="A80" s="133" t="s">
        <v>446</v>
      </c>
      <c r="B80" s="129" t="s">
        <v>309</v>
      </c>
      <c r="C80" s="129" t="s">
        <v>447</v>
      </c>
      <c r="D80" s="129" t="s">
        <v>311</v>
      </c>
      <c r="E80" s="168" t="s">
        <v>448</v>
      </c>
      <c r="F80" s="169"/>
      <c r="G80" s="125"/>
      <c r="H80" s="125"/>
    </row>
    <row r="81" spans="1:8" ht="27" thickBot="1">
      <c r="A81" s="133" t="s">
        <v>446</v>
      </c>
      <c r="B81" s="129" t="s">
        <v>355</v>
      </c>
      <c r="C81" s="129" t="s">
        <v>447</v>
      </c>
      <c r="D81" s="129" t="s">
        <v>311</v>
      </c>
      <c r="E81" s="168" t="s">
        <v>449</v>
      </c>
      <c r="F81" s="169"/>
      <c r="G81" s="125"/>
      <c r="H81" s="125"/>
    </row>
    <row r="82" spans="1:8" ht="27" thickBot="1">
      <c r="A82" s="133" t="s">
        <v>450</v>
      </c>
      <c r="B82" s="129" t="s">
        <v>309</v>
      </c>
      <c r="C82" s="129" t="s">
        <v>451</v>
      </c>
      <c r="D82" s="129" t="s">
        <v>311</v>
      </c>
      <c r="E82" s="168" t="s">
        <v>452</v>
      </c>
      <c r="F82" s="169"/>
      <c r="G82" s="125"/>
      <c r="H82" s="125"/>
    </row>
    <row r="83" spans="1:8" ht="27" thickBot="1">
      <c r="A83" s="133" t="s">
        <v>450</v>
      </c>
      <c r="B83" s="129" t="s">
        <v>355</v>
      </c>
      <c r="C83" s="129" t="s">
        <v>451</v>
      </c>
      <c r="D83" s="129" t="s">
        <v>311</v>
      </c>
      <c r="E83" s="168" t="s">
        <v>453</v>
      </c>
      <c r="F83" s="169"/>
      <c r="G83" s="125"/>
      <c r="H83" s="125"/>
    </row>
    <row r="84" spans="1:8" ht="27" thickBot="1">
      <c r="A84" s="133" t="s">
        <v>454</v>
      </c>
      <c r="B84" s="129" t="s">
        <v>309</v>
      </c>
      <c r="C84" s="129" t="s">
        <v>455</v>
      </c>
      <c r="D84" s="129" t="s">
        <v>311</v>
      </c>
      <c r="E84" s="168" t="s">
        <v>456</v>
      </c>
      <c r="F84" s="169"/>
      <c r="G84" s="125"/>
      <c r="H84" s="125"/>
    </row>
    <row r="85" spans="1:8" ht="27" thickBot="1">
      <c r="A85" s="133" t="s">
        <v>454</v>
      </c>
      <c r="B85" s="129" t="s">
        <v>355</v>
      </c>
      <c r="C85" s="129" t="s">
        <v>455</v>
      </c>
      <c r="D85" s="129" t="s">
        <v>311</v>
      </c>
      <c r="E85" s="168" t="s">
        <v>457</v>
      </c>
      <c r="F85" s="169"/>
      <c r="G85" s="125"/>
      <c r="H85" s="125"/>
    </row>
    <row r="86" spans="1:8" ht="27" thickBot="1">
      <c r="A86" s="133" t="s">
        <v>458</v>
      </c>
      <c r="B86" s="129" t="s">
        <v>309</v>
      </c>
      <c r="C86" s="129" t="s">
        <v>459</v>
      </c>
      <c r="D86" s="129" t="s">
        <v>311</v>
      </c>
      <c r="E86" s="168" t="s">
        <v>460</v>
      </c>
      <c r="F86" s="169"/>
      <c r="G86" s="125"/>
      <c r="H86" s="125"/>
    </row>
    <row r="87" spans="1:8" ht="27" thickBot="1">
      <c r="A87" s="133" t="s">
        <v>461</v>
      </c>
      <c r="B87" s="129" t="s">
        <v>309</v>
      </c>
      <c r="C87" s="129" t="s">
        <v>462</v>
      </c>
      <c r="D87" s="129" t="s">
        <v>311</v>
      </c>
      <c r="E87" s="168" t="s">
        <v>463</v>
      </c>
      <c r="F87" s="169"/>
      <c r="G87" s="125"/>
      <c r="H87" s="125"/>
    </row>
    <row r="88" spans="1:8" ht="27" thickBot="1">
      <c r="A88" s="133" t="s">
        <v>464</v>
      </c>
      <c r="B88" s="129" t="s">
        <v>309</v>
      </c>
      <c r="C88" s="129" t="s">
        <v>465</v>
      </c>
      <c r="D88" s="129" t="s">
        <v>311</v>
      </c>
      <c r="E88" s="168" t="s">
        <v>466</v>
      </c>
      <c r="F88" s="169"/>
      <c r="G88" s="125"/>
      <c r="H88" s="125"/>
    </row>
    <row r="89" spans="1:8" ht="27" thickBot="1">
      <c r="A89" s="133" t="s">
        <v>464</v>
      </c>
      <c r="B89" s="129" t="s">
        <v>355</v>
      </c>
      <c r="C89" s="129" t="s">
        <v>465</v>
      </c>
      <c r="D89" s="129" t="s">
        <v>311</v>
      </c>
      <c r="E89" s="168" t="s">
        <v>467</v>
      </c>
      <c r="F89" s="169"/>
      <c r="G89" s="125"/>
      <c r="H89" s="125"/>
    </row>
    <row r="90" spans="1:8" ht="27" thickBot="1">
      <c r="A90" s="133" t="s">
        <v>468</v>
      </c>
      <c r="B90" s="129" t="s">
        <v>309</v>
      </c>
      <c r="C90" s="129" t="s">
        <v>469</v>
      </c>
      <c r="D90" s="129" t="s">
        <v>311</v>
      </c>
      <c r="E90" s="168" t="s">
        <v>470</v>
      </c>
      <c r="F90" s="169"/>
      <c r="G90" s="125"/>
      <c r="H90" s="125"/>
    </row>
    <row r="91" spans="1:8" ht="27" thickBot="1">
      <c r="A91" s="133" t="s">
        <v>468</v>
      </c>
      <c r="B91" s="129" t="s">
        <v>355</v>
      </c>
      <c r="C91" s="129" t="s">
        <v>469</v>
      </c>
      <c r="D91" s="129" t="s">
        <v>311</v>
      </c>
      <c r="E91" s="168" t="s">
        <v>471</v>
      </c>
      <c r="F91" s="169"/>
      <c r="G91" s="125"/>
      <c r="H91" s="125"/>
    </row>
    <row r="92" spans="1:8" ht="27" thickBot="1">
      <c r="A92" s="133" t="s">
        <v>472</v>
      </c>
      <c r="B92" s="129" t="s">
        <v>309</v>
      </c>
      <c r="C92" s="129" t="s">
        <v>473</v>
      </c>
      <c r="D92" s="129" t="s">
        <v>311</v>
      </c>
      <c r="E92" s="168" t="s">
        <v>474</v>
      </c>
      <c r="F92" s="169"/>
      <c r="G92" s="125"/>
      <c r="H92" s="125"/>
    </row>
    <row r="93" spans="1:8" ht="27" thickBot="1">
      <c r="A93" s="133" t="s">
        <v>475</v>
      </c>
      <c r="B93" s="129" t="s">
        <v>355</v>
      </c>
      <c r="C93" s="129" t="s">
        <v>476</v>
      </c>
      <c r="D93" s="129" t="s">
        <v>311</v>
      </c>
      <c r="E93" s="168" t="s">
        <v>477</v>
      </c>
      <c r="F93" s="169"/>
      <c r="G93" s="125"/>
      <c r="H93" s="125"/>
    </row>
    <row r="94" spans="1:8" ht="27" thickBot="1">
      <c r="A94" s="133" t="s">
        <v>478</v>
      </c>
      <c r="B94" s="129" t="s">
        <v>309</v>
      </c>
      <c r="C94" s="129" t="s">
        <v>479</v>
      </c>
      <c r="D94" s="129" t="s">
        <v>311</v>
      </c>
      <c r="E94" s="168" t="s">
        <v>480</v>
      </c>
      <c r="F94" s="169"/>
      <c r="G94" s="125"/>
      <c r="H94" s="125"/>
    </row>
    <row r="95" spans="1:8" ht="27" thickBot="1">
      <c r="A95" s="133" t="s">
        <v>481</v>
      </c>
      <c r="B95" s="129" t="s">
        <v>309</v>
      </c>
      <c r="C95" s="129" t="s">
        <v>482</v>
      </c>
      <c r="D95" s="129" t="s">
        <v>311</v>
      </c>
      <c r="E95" s="168" t="s">
        <v>416</v>
      </c>
      <c r="F95" s="169"/>
      <c r="G95" s="125"/>
      <c r="H95" s="125"/>
    </row>
    <row r="96" spans="1:8" ht="27" thickBot="1">
      <c r="A96" s="133" t="s">
        <v>483</v>
      </c>
      <c r="B96" s="129" t="s">
        <v>355</v>
      </c>
      <c r="C96" s="129" t="s">
        <v>484</v>
      </c>
      <c r="D96" s="129" t="s">
        <v>311</v>
      </c>
      <c r="E96" s="168" t="s">
        <v>485</v>
      </c>
      <c r="F96" s="169"/>
      <c r="G96" s="125"/>
      <c r="H96" s="125"/>
    </row>
    <row r="97" spans="1:8" ht="27" thickBot="1">
      <c r="A97" s="133" t="s">
        <v>486</v>
      </c>
      <c r="B97" s="129" t="s">
        <v>309</v>
      </c>
      <c r="C97" s="129" t="s">
        <v>487</v>
      </c>
      <c r="D97" s="129" t="s">
        <v>311</v>
      </c>
      <c r="E97" s="168" t="s">
        <v>488</v>
      </c>
      <c r="F97" s="169"/>
      <c r="G97" s="125"/>
      <c r="H97" s="125"/>
    </row>
    <row r="98" spans="1:8" ht="27" thickBot="1">
      <c r="A98" s="133" t="s">
        <v>489</v>
      </c>
      <c r="B98" s="129" t="s">
        <v>355</v>
      </c>
      <c r="C98" s="129" t="s">
        <v>490</v>
      </c>
      <c r="D98" s="129" t="s">
        <v>311</v>
      </c>
      <c r="E98" s="168" t="s">
        <v>491</v>
      </c>
      <c r="F98" s="169"/>
      <c r="G98" s="125"/>
      <c r="H98" s="125"/>
    </row>
    <row r="99" spans="1:8" ht="27" thickBot="1">
      <c r="A99" s="133" t="s">
        <v>492</v>
      </c>
      <c r="B99" s="129" t="s">
        <v>309</v>
      </c>
      <c r="C99" s="129" t="s">
        <v>493</v>
      </c>
      <c r="D99" s="129" t="s">
        <v>311</v>
      </c>
      <c r="E99" s="168" t="s">
        <v>494</v>
      </c>
      <c r="F99" s="169"/>
      <c r="G99" s="125"/>
      <c r="H99" s="125"/>
    </row>
    <row r="100" spans="1:8" ht="27" thickBot="1">
      <c r="A100" s="133" t="s">
        <v>492</v>
      </c>
      <c r="B100" s="129" t="s">
        <v>355</v>
      </c>
      <c r="C100" s="129" t="s">
        <v>493</v>
      </c>
      <c r="D100" s="129" t="s">
        <v>311</v>
      </c>
      <c r="E100" s="168" t="s">
        <v>495</v>
      </c>
      <c r="F100" s="169"/>
      <c r="G100" s="125"/>
      <c r="H100" s="125"/>
    </row>
    <row r="101" spans="1:8" ht="27" thickBot="1">
      <c r="A101" s="133" t="s">
        <v>496</v>
      </c>
      <c r="B101" s="129" t="s">
        <v>355</v>
      </c>
      <c r="C101" s="129" t="s">
        <v>497</v>
      </c>
      <c r="D101" s="129" t="s">
        <v>311</v>
      </c>
      <c r="E101" s="168" t="s">
        <v>498</v>
      </c>
      <c r="F101" s="169"/>
      <c r="G101" s="125"/>
      <c r="H101" s="125"/>
    </row>
    <row r="102" spans="1:8" ht="27" thickBot="1">
      <c r="A102" s="133" t="s">
        <v>499</v>
      </c>
      <c r="B102" s="129" t="s">
        <v>355</v>
      </c>
      <c r="C102" s="129" t="s">
        <v>500</v>
      </c>
      <c r="D102" s="129" t="s">
        <v>311</v>
      </c>
      <c r="E102" s="168" t="s">
        <v>501</v>
      </c>
      <c r="F102" s="169"/>
      <c r="G102" s="125"/>
      <c r="H102" s="125"/>
    </row>
    <row r="103" spans="1:8" ht="27" thickBot="1">
      <c r="A103" s="133" t="s">
        <v>502</v>
      </c>
      <c r="B103" s="129" t="s">
        <v>355</v>
      </c>
      <c r="C103" s="129" t="s">
        <v>503</v>
      </c>
      <c r="D103" s="129" t="s">
        <v>311</v>
      </c>
      <c r="E103" s="168" t="s">
        <v>504</v>
      </c>
      <c r="F103" s="169"/>
      <c r="G103" s="125"/>
      <c r="H103" s="125"/>
    </row>
    <row r="104" spans="1:8" ht="27" thickBot="1">
      <c r="A104" s="133" t="s">
        <v>505</v>
      </c>
      <c r="B104" s="129" t="s">
        <v>355</v>
      </c>
      <c r="C104" s="129" t="s">
        <v>506</v>
      </c>
      <c r="D104" s="129" t="s">
        <v>311</v>
      </c>
      <c r="E104" s="168" t="s">
        <v>507</v>
      </c>
      <c r="F104" s="169"/>
      <c r="G104" s="125"/>
      <c r="H104" s="125"/>
    </row>
    <row r="105" spans="1:8" ht="27" thickBot="1">
      <c r="A105" s="133" t="s">
        <v>508</v>
      </c>
      <c r="B105" s="129" t="s">
        <v>309</v>
      </c>
      <c r="C105" s="129" t="s">
        <v>509</v>
      </c>
      <c r="D105" s="129" t="s">
        <v>311</v>
      </c>
      <c r="E105" s="168" t="s">
        <v>510</v>
      </c>
      <c r="F105" s="169"/>
      <c r="G105" s="125"/>
      <c r="H105" s="125"/>
    </row>
    <row r="106" spans="1:8" ht="27" thickBot="1">
      <c r="A106" s="133" t="s">
        <v>511</v>
      </c>
      <c r="B106" s="129" t="s">
        <v>309</v>
      </c>
      <c r="C106" s="129" t="s">
        <v>512</v>
      </c>
      <c r="D106" s="129" t="s">
        <v>311</v>
      </c>
      <c r="E106" s="168" t="s">
        <v>513</v>
      </c>
      <c r="F106" s="169"/>
      <c r="G106" s="125"/>
      <c r="H106" s="125"/>
    </row>
    <row r="107" spans="1:8" ht="27" thickBot="1">
      <c r="A107" s="133" t="s">
        <v>514</v>
      </c>
      <c r="B107" s="129" t="s">
        <v>309</v>
      </c>
      <c r="C107" s="129" t="s">
        <v>515</v>
      </c>
      <c r="D107" s="129" t="s">
        <v>311</v>
      </c>
      <c r="E107" s="168" t="s">
        <v>516</v>
      </c>
      <c r="F107" s="169"/>
      <c r="G107" s="125"/>
      <c r="H107" s="125"/>
    </row>
    <row r="108" spans="1:8" ht="27" thickBot="1">
      <c r="A108" s="133" t="s">
        <v>517</v>
      </c>
      <c r="B108" s="129" t="s">
        <v>309</v>
      </c>
      <c r="C108" s="129" t="s">
        <v>518</v>
      </c>
      <c r="D108" s="129" t="s">
        <v>311</v>
      </c>
      <c r="E108" s="168" t="s">
        <v>519</v>
      </c>
      <c r="F108" s="169"/>
      <c r="G108" s="125"/>
      <c r="H108" s="125"/>
    </row>
    <row r="109" spans="1:8" ht="27" thickBot="1">
      <c r="A109" s="133" t="s">
        <v>520</v>
      </c>
      <c r="B109" s="129" t="s">
        <v>309</v>
      </c>
      <c r="C109" s="129" t="s">
        <v>521</v>
      </c>
      <c r="D109" s="129" t="s">
        <v>311</v>
      </c>
      <c r="E109" s="168" t="s">
        <v>522</v>
      </c>
      <c r="F109" s="169"/>
      <c r="G109" s="125"/>
      <c r="H109" s="125"/>
    </row>
    <row r="110" spans="1:8" ht="27" thickBot="1">
      <c r="A110" s="133" t="s">
        <v>520</v>
      </c>
      <c r="B110" s="129" t="s">
        <v>355</v>
      </c>
      <c r="C110" s="129" t="s">
        <v>521</v>
      </c>
      <c r="D110" s="129" t="s">
        <v>311</v>
      </c>
      <c r="E110" s="168" t="s">
        <v>523</v>
      </c>
      <c r="F110" s="169"/>
      <c r="G110" s="125"/>
      <c r="H110" s="125"/>
    </row>
    <row r="111" spans="1:8" ht="27" thickBot="1">
      <c r="A111" s="133" t="s">
        <v>524</v>
      </c>
      <c r="B111" s="129" t="s">
        <v>309</v>
      </c>
      <c r="C111" s="129" t="s">
        <v>525</v>
      </c>
      <c r="D111" s="129" t="s">
        <v>311</v>
      </c>
      <c r="E111" s="168" t="s">
        <v>526</v>
      </c>
      <c r="F111" s="169"/>
      <c r="G111" s="125"/>
      <c r="H111" s="125"/>
    </row>
    <row r="112" spans="1:8" ht="27" thickBot="1">
      <c r="A112" s="133" t="s">
        <v>527</v>
      </c>
      <c r="B112" s="129" t="s">
        <v>309</v>
      </c>
      <c r="C112" s="129" t="s">
        <v>528</v>
      </c>
      <c r="D112" s="129" t="s">
        <v>311</v>
      </c>
      <c r="E112" s="175">
        <v>15497504.79</v>
      </c>
      <c r="F112" s="176"/>
      <c r="G112" s="125"/>
      <c r="H112" s="125"/>
    </row>
    <row r="113" spans="1:8" ht="27" thickBot="1">
      <c r="A113" s="133" t="s">
        <v>527</v>
      </c>
      <c r="B113" s="129" t="s">
        <v>355</v>
      </c>
      <c r="C113" s="129" t="s">
        <v>528</v>
      </c>
      <c r="D113" s="129" t="s">
        <v>311</v>
      </c>
      <c r="E113" s="168" t="s">
        <v>529</v>
      </c>
      <c r="F113" s="169"/>
      <c r="G113" s="125"/>
      <c r="H113" s="125"/>
    </row>
    <row r="114" spans="1:8" ht="39" customHeight="1" thickBot="1">
      <c r="A114" s="133" t="s">
        <v>530</v>
      </c>
      <c r="B114" s="129" t="s">
        <v>355</v>
      </c>
      <c r="C114" s="129" t="s">
        <v>531</v>
      </c>
      <c r="D114" s="129" t="s">
        <v>311</v>
      </c>
      <c r="E114" s="168" t="s">
        <v>532</v>
      </c>
      <c r="F114" s="169"/>
      <c r="G114" s="125"/>
      <c r="H114" s="125"/>
    </row>
    <row r="115" spans="1:8" ht="27" thickBot="1">
      <c r="A115" s="133" t="s">
        <v>533</v>
      </c>
      <c r="B115" s="129" t="s">
        <v>309</v>
      </c>
      <c r="C115" s="129" t="s">
        <v>534</v>
      </c>
      <c r="D115" s="129" t="s">
        <v>311</v>
      </c>
      <c r="E115" s="168" t="s">
        <v>535</v>
      </c>
      <c r="F115" s="169"/>
      <c r="G115" s="125"/>
      <c r="H115" s="125"/>
    </row>
    <row r="116" spans="1:8" ht="27" thickBot="1">
      <c r="A116" s="133" t="s">
        <v>533</v>
      </c>
      <c r="B116" s="129" t="s">
        <v>355</v>
      </c>
      <c r="C116" s="129" t="s">
        <v>534</v>
      </c>
      <c r="D116" s="129" t="s">
        <v>311</v>
      </c>
      <c r="E116" s="168" t="s">
        <v>536</v>
      </c>
      <c r="F116" s="169"/>
      <c r="G116" s="125"/>
      <c r="H116" s="125"/>
    </row>
    <row r="117" spans="1:8" ht="27" thickBot="1">
      <c r="A117" s="133" t="s">
        <v>537</v>
      </c>
      <c r="B117" s="129" t="s">
        <v>355</v>
      </c>
      <c r="C117" s="129" t="s">
        <v>538</v>
      </c>
      <c r="D117" s="129" t="s">
        <v>311</v>
      </c>
      <c r="E117" s="168" t="s">
        <v>539</v>
      </c>
      <c r="F117" s="169"/>
      <c r="G117" s="125"/>
      <c r="H117" s="125"/>
    </row>
    <row r="118" spans="1:8" ht="27" thickBot="1">
      <c r="A118" s="133" t="s">
        <v>540</v>
      </c>
      <c r="B118" s="129" t="s">
        <v>309</v>
      </c>
      <c r="C118" s="129" t="s">
        <v>541</v>
      </c>
      <c r="D118" s="129" t="s">
        <v>311</v>
      </c>
      <c r="E118" s="168" t="s">
        <v>542</v>
      </c>
      <c r="F118" s="169"/>
      <c r="G118" s="125"/>
      <c r="H118" s="125"/>
    </row>
    <row r="119" spans="1:8" ht="27" thickBot="1">
      <c r="A119" s="133" t="s">
        <v>540</v>
      </c>
      <c r="B119" s="129" t="s">
        <v>355</v>
      </c>
      <c r="C119" s="129" t="s">
        <v>541</v>
      </c>
      <c r="D119" s="129" t="s">
        <v>311</v>
      </c>
      <c r="E119" s="168" t="s">
        <v>543</v>
      </c>
      <c r="F119" s="169"/>
      <c r="G119" s="125"/>
      <c r="H119" s="125"/>
    </row>
    <row r="120" spans="1:8" ht="27" thickBot="1">
      <c r="A120" s="133" t="s">
        <v>544</v>
      </c>
      <c r="B120" s="129" t="s">
        <v>309</v>
      </c>
      <c r="C120" s="129" t="s">
        <v>545</v>
      </c>
      <c r="D120" s="129" t="s">
        <v>311</v>
      </c>
      <c r="E120" s="168" t="s">
        <v>546</v>
      </c>
      <c r="F120" s="169"/>
      <c r="G120" s="125"/>
      <c r="H120" s="125"/>
    </row>
    <row r="121" spans="1:8" ht="27" thickBot="1">
      <c r="A121" s="133" t="s">
        <v>544</v>
      </c>
      <c r="B121" s="129" t="s">
        <v>355</v>
      </c>
      <c r="C121" s="129" t="s">
        <v>545</v>
      </c>
      <c r="D121" s="129" t="s">
        <v>311</v>
      </c>
      <c r="E121" s="168" t="s">
        <v>547</v>
      </c>
      <c r="F121" s="169"/>
      <c r="G121" s="125"/>
      <c r="H121" s="125"/>
    </row>
    <row r="122" spans="1:8" ht="27" thickBot="1">
      <c r="A122" s="133" t="s">
        <v>548</v>
      </c>
      <c r="B122" s="129" t="s">
        <v>309</v>
      </c>
      <c r="C122" s="129" t="s">
        <v>549</v>
      </c>
      <c r="D122" s="129" t="s">
        <v>311</v>
      </c>
      <c r="E122" s="168" t="s">
        <v>550</v>
      </c>
      <c r="F122" s="169"/>
      <c r="G122" s="125"/>
      <c r="H122" s="125"/>
    </row>
    <row r="123" spans="1:8" ht="27" thickBot="1">
      <c r="A123" s="133" t="s">
        <v>548</v>
      </c>
      <c r="B123" s="129" t="s">
        <v>355</v>
      </c>
      <c r="C123" s="129" t="s">
        <v>549</v>
      </c>
      <c r="D123" s="129" t="s">
        <v>311</v>
      </c>
      <c r="E123" s="168" t="s">
        <v>551</v>
      </c>
      <c r="F123" s="169"/>
      <c r="G123" s="125"/>
      <c r="H123" s="125"/>
    </row>
    <row r="124" spans="1:8" ht="27" thickBot="1">
      <c r="A124" s="133" t="s">
        <v>552</v>
      </c>
      <c r="B124" s="129" t="s">
        <v>309</v>
      </c>
      <c r="C124" s="129" t="s">
        <v>553</v>
      </c>
      <c r="D124" s="129" t="s">
        <v>311</v>
      </c>
      <c r="E124" s="168" t="s">
        <v>554</v>
      </c>
      <c r="F124" s="169"/>
      <c r="G124" s="125"/>
      <c r="H124" s="125"/>
    </row>
    <row r="125" spans="1:8" ht="27" thickBot="1">
      <c r="A125" s="133" t="s">
        <v>552</v>
      </c>
      <c r="B125" s="129" t="s">
        <v>355</v>
      </c>
      <c r="C125" s="129" t="s">
        <v>553</v>
      </c>
      <c r="D125" s="129" t="s">
        <v>311</v>
      </c>
      <c r="E125" s="168" t="s">
        <v>555</v>
      </c>
      <c r="F125" s="169"/>
      <c r="G125" s="125"/>
      <c r="H125" s="125"/>
    </row>
    <row r="126" spans="1:8" ht="27" thickBot="1">
      <c r="A126" s="133" t="s">
        <v>556</v>
      </c>
      <c r="B126" s="129" t="s">
        <v>309</v>
      </c>
      <c r="C126" s="129" t="s">
        <v>557</v>
      </c>
      <c r="D126" s="129" t="s">
        <v>311</v>
      </c>
      <c r="E126" s="168" t="s">
        <v>558</v>
      </c>
      <c r="F126" s="169"/>
      <c r="G126" s="125"/>
      <c r="H126" s="125"/>
    </row>
    <row r="127" spans="1:8" ht="27" thickBot="1">
      <c r="A127" s="133" t="s">
        <v>556</v>
      </c>
      <c r="B127" s="129" t="s">
        <v>355</v>
      </c>
      <c r="C127" s="129" t="s">
        <v>557</v>
      </c>
      <c r="D127" s="129" t="s">
        <v>311</v>
      </c>
      <c r="E127" s="168" t="s">
        <v>559</v>
      </c>
      <c r="F127" s="169"/>
      <c r="G127" s="125"/>
      <c r="H127" s="125"/>
    </row>
    <row r="128" spans="1:8" ht="27" thickBot="1">
      <c r="A128" s="133" t="s">
        <v>560</v>
      </c>
      <c r="B128" s="129" t="s">
        <v>309</v>
      </c>
      <c r="C128" s="129" t="s">
        <v>561</v>
      </c>
      <c r="D128" s="129" t="s">
        <v>311</v>
      </c>
      <c r="E128" s="168" t="s">
        <v>562</v>
      </c>
      <c r="F128" s="169"/>
      <c r="G128" s="125"/>
      <c r="H128" s="125"/>
    </row>
    <row r="129" spans="1:8" ht="27" thickBot="1">
      <c r="A129" s="133" t="s">
        <v>560</v>
      </c>
      <c r="B129" s="129" t="s">
        <v>355</v>
      </c>
      <c r="C129" s="129" t="s">
        <v>561</v>
      </c>
      <c r="D129" s="129" t="s">
        <v>311</v>
      </c>
      <c r="E129" s="168" t="s">
        <v>563</v>
      </c>
      <c r="F129" s="169"/>
      <c r="G129" s="125"/>
      <c r="H129" s="125"/>
    </row>
    <row r="130" spans="1:8" ht="27" thickBot="1">
      <c r="A130" s="133" t="s">
        <v>564</v>
      </c>
      <c r="B130" s="129" t="s">
        <v>355</v>
      </c>
      <c r="C130" s="129" t="s">
        <v>565</v>
      </c>
      <c r="D130" s="129" t="s">
        <v>311</v>
      </c>
      <c r="E130" s="168" t="s">
        <v>566</v>
      </c>
      <c r="F130" s="169"/>
      <c r="G130" s="125"/>
      <c r="H130" s="125"/>
    </row>
    <row r="131" spans="1:8" ht="14.25" thickBot="1">
      <c r="A131" s="168" t="s">
        <v>567</v>
      </c>
      <c r="B131" s="169"/>
      <c r="C131" s="172" t="s">
        <v>568</v>
      </c>
      <c r="D131" s="173"/>
      <c r="E131" s="173"/>
      <c r="F131" s="174"/>
      <c r="G131" s="125"/>
      <c r="H131" s="125"/>
    </row>
    <row r="132" spans="1:8" ht="14.25" thickBot="1">
      <c r="A132" s="132">
        <v>36895</v>
      </c>
      <c r="B132" s="129" t="s">
        <v>313</v>
      </c>
      <c r="C132" s="129" t="s">
        <v>569</v>
      </c>
      <c r="D132" s="129" t="s">
        <v>570</v>
      </c>
      <c r="E132" s="168" t="s">
        <v>571</v>
      </c>
      <c r="F132" s="169"/>
      <c r="G132" s="125"/>
      <c r="H132" s="125"/>
    </row>
    <row r="133" spans="1:8" ht="14.25" thickBot="1">
      <c r="A133" s="132">
        <v>37260</v>
      </c>
      <c r="B133" s="129" t="s">
        <v>313</v>
      </c>
      <c r="C133" s="129" t="s">
        <v>572</v>
      </c>
      <c r="D133" s="129" t="s">
        <v>570</v>
      </c>
      <c r="E133" s="168" t="s">
        <v>573</v>
      </c>
      <c r="F133" s="169"/>
      <c r="G133" s="125"/>
      <c r="H133" s="125"/>
    </row>
    <row r="134" spans="1:8" ht="27" thickBot="1">
      <c r="A134" s="133" t="s">
        <v>574</v>
      </c>
      <c r="B134" s="129" t="s">
        <v>313</v>
      </c>
      <c r="C134" s="129" t="s">
        <v>575</v>
      </c>
      <c r="D134" s="129" t="s">
        <v>570</v>
      </c>
      <c r="E134" s="168" t="s">
        <v>576</v>
      </c>
      <c r="F134" s="169"/>
      <c r="G134" s="125"/>
      <c r="H134" s="125"/>
    </row>
    <row r="135" spans="1:8" ht="27" thickBot="1">
      <c r="A135" s="133" t="s">
        <v>577</v>
      </c>
      <c r="B135" s="129" t="s">
        <v>313</v>
      </c>
      <c r="C135" s="129" t="s">
        <v>578</v>
      </c>
      <c r="D135" s="129" t="s">
        <v>570</v>
      </c>
      <c r="E135" s="168" t="s">
        <v>579</v>
      </c>
      <c r="F135" s="169"/>
      <c r="G135" s="125"/>
      <c r="H135" s="125"/>
    </row>
    <row r="136" spans="1:8" ht="14.25" thickBot="1">
      <c r="A136" s="133" t="s">
        <v>580</v>
      </c>
      <c r="B136" s="129" t="s">
        <v>313</v>
      </c>
      <c r="C136" s="129" t="s">
        <v>581</v>
      </c>
      <c r="D136" s="129" t="s">
        <v>570</v>
      </c>
      <c r="E136" s="168" t="s">
        <v>582</v>
      </c>
      <c r="F136" s="169"/>
      <c r="G136" s="125"/>
      <c r="H136" s="125"/>
    </row>
    <row r="137" spans="1:8" ht="14.25" thickBot="1">
      <c r="A137" s="168" t="s">
        <v>583</v>
      </c>
      <c r="B137" s="169"/>
      <c r="C137" s="172" t="s">
        <v>584</v>
      </c>
      <c r="D137" s="173"/>
      <c r="E137" s="173"/>
      <c r="F137" s="174"/>
      <c r="G137" s="125"/>
      <c r="H137" s="125"/>
    </row>
    <row r="138" spans="1:8" ht="14.25" thickBot="1">
      <c r="A138" s="133" t="s">
        <v>585</v>
      </c>
      <c r="B138" s="128" t="s">
        <v>586</v>
      </c>
      <c r="C138" s="129" t="s">
        <v>587</v>
      </c>
      <c r="D138" s="129" t="s">
        <v>588</v>
      </c>
      <c r="E138" s="168" t="s">
        <v>589</v>
      </c>
      <c r="F138" s="169"/>
      <c r="G138" s="125"/>
      <c r="H138" s="125"/>
    </row>
    <row r="139" spans="1:8" ht="14.25" thickBot="1">
      <c r="A139" s="133" t="s">
        <v>585</v>
      </c>
      <c r="B139" s="128" t="s">
        <v>590</v>
      </c>
      <c r="C139" s="129" t="s">
        <v>587</v>
      </c>
      <c r="D139" s="129" t="s">
        <v>588</v>
      </c>
      <c r="E139" s="168" t="s">
        <v>591</v>
      </c>
      <c r="F139" s="169"/>
      <c r="G139" s="125"/>
      <c r="H139" s="125"/>
    </row>
    <row r="140" spans="1:8" ht="14.25" thickBot="1">
      <c r="A140" s="133" t="s">
        <v>592</v>
      </c>
      <c r="B140" s="129" t="s">
        <v>586</v>
      </c>
      <c r="C140" s="129" t="s">
        <v>593</v>
      </c>
      <c r="D140" s="129" t="s">
        <v>588</v>
      </c>
      <c r="E140" s="168" t="s">
        <v>594</v>
      </c>
      <c r="F140" s="169"/>
      <c r="G140" s="125"/>
      <c r="H140" s="125"/>
    </row>
    <row r="141" spans="1:8" ht="14.25" thickBot="1">
      <c r="A141" s="133" t="s">
        <v>592</v>
      </c>
      <c r="B141" s="128" t="s">
        <v>590</v>
      </c>
      <c r="C141" s="129" t="s">
        <v>593</v>
      </c>
      <c r="D141" s="129" t="s">
        <v>588</v>
      </c>
      <c r="E141" s="168" t="s">
        <v>595</v>
      </c>
      <c r="F141" s="169"/>
      <c r="G141" s="125"/>
      <c r="H141" s="125"/>
    </row>
    <row r="142" spans="1:8" ht="33" customHeight="1" thickBot="1">
      <c r="A142" s="133" t="s">
        <v>596</v>
      </c>
      <c r="B142" s="129" t="s">
        <v>586</v>
      </c>
      <c r="C142" s="129" t="s">
        <v>597</v>
      </c>
      <c r="D142" s="129" t="s">
        <v>588</v>
      </c>
      <c r="E142" s="168">
        <v>7275.57</v>
      </c>
      <c r="F142" s="169"/>
      <c r="G142" s="125"/>
      <c r="H142" s="125"/>
    </row>
    <row r="143" spans="1:8" ht="36.75" customHeight="1" thickBot="1">
      <c r="A143" s="133" t="s">
        <v>596</v>
      </c>
      <c r="B143" s="128" t="s">
        <v>590</v>
      </c>
      <c r="C143" s="129" t="s">
        <v>597</v>
      </c>
      <c r="D143" s="129" t="s">
        <v>588</v>
      </c>
      <c r="E143" s="168">
        <v>7851.36</v>
      </c>
      <c r="F143" s="169"/>
      <c r="G143" s="125"/>
      <c r="H143" s="125"/>
    </row>
    <row r="144" spans="1:8" ht="27" thickBot="1">
      <c r="A144" s="133" t="s">
        <v>598</v>
      </c>
      <c r="B144" s="129" t="s">
        <v>586</v>
      </c>
      <c r="C144" s="129" t="s">
        <v>599</v>
      </c>
      <c r="D144" s="129" t="s">
        <v>588</v>
      </c>
      <c r="E144" s="175">
        <v>8772.05</v>
      </c>
      <c r="F144" s="176"/>
      <c r="G144" s="125"/>
      <c r="H144" s="125"/>
    </row>
    <row r="145" spans="1:8" ht="27" thickBot="1">
      <c r="A145" s="133" t="s">
        <v>598</v>
      </c>
      <c r="B145" s="128" t="s">
        <v>590</v>
      </c>
      <c r="C145" s="129" t="s">
        <v>599</v>
      </c>
      <c r="D145" s="129" t="s">
        <v>588</v>
      </c>
      <c r="E145" s="168" t="s">
        <v>600</v>
      </c>
      <c r="F145" s="169"/>
      <c r="G145" s="125"/>
      <c r="H145" s="125"/>
    </row>
    <row r="146" spans="1:8" ht="14.25" thickBot="1">
      <c r="A146" s="133" t="s">
        <v>601</v>
      </c>
      <c r="B146" s="129" t="s">
        <v>586</v>
      </c>
      <c r="C146" s="129" t="s">
        <v>602</v>
      </c>
      <c r="D146" s="129" t="s">
        <v>588</v>
      </c>
      <c r="E146" s="168" t="s">
        <v>603</v>
      </c>
      <c r="F146" s="169"/>
      <c r="G146" s="125"/>
      <c r="H146" s="125"/>
    </row>
    <row r="147" spans="1:8" ht="14.25" thickBot="1">
      <c r="A147" s="133" t="s">
        <v>601</v>
      </c>
      <c r="B147" s="130" t="s">
        <v>590</v>
      </c>
      <c r="C147" s="129" t="s">
        <v>602</v>
      </c>
      <c r="D147" s="129" t="s">
        <v>588</v>
      </c>
      <c r="E147" s="168" t="s">
        <v>604</v>
      </c>
      <c r="F147" s="169"/>
      <c r="G147" s="125"/>
      <c r="H147" s="125"/>
    </row>
    <row r="148" spans="1:8" ht="27" thickBot="1">
      <c r="A148" s="133" t="s">
        <v>605</v>
      </c>
      <c r="B148" s="129" t="s">
        <v>586</v>
      </c>
      <c r="C148" s="129" t="s">
        <v>606</v>
      </c>
      <c r="D148" s="129" t="s">
        <v>588</v>
      </c>
      <c r="E148" s="168" t="s">
        <v>607</v>
      </c>
      <c r="F148" s="169"/>
      <c r="G148" s="125"/>
      <c r="H148" s="125"/>
    </row>
    <row r="149" spans="1:8" ht="27" thickBot="1">
      <c r="A149" s="133" t="s">
        <v>605</v>
      </c>
      <c r="B149" s="130" t="s">
        <v>590</v>
      </c>
      <c r="C149" s="129" t="s">
        <v>606</v>
      </c>
      <c r="D149" s="129" t="s">
        <v>588</v>
      </c>
      <c r="E149" s="168" t="s">
        <v>608</v>
      </c>
      <c r="F149" s="169"/>
      <c r="G149" s="125"/>
      <c r="H149" s="125"/>
    </row>
    <row r="150" spans="1:8" ht="14.25" thickBot="1">
      <c r="A150" s="133" t="s">
        <v>609</v>
      </c>
      <c r="B150" s="129" t="s">
        <v>586</v>
      </c>
      <c r="C150" s="129" t="s">
        <v>610</v>
      </c>
      <c r="D150" s="129" t="s">
        <v>588</v>
      </c>
      <c r="E150" s="168" t="s">
        <v>611</v>
      </c>
      <c r="F150" s="169"/>
      <c r="G150" s="125"/>
      <c r="H150" s="125"/>
    </row>
    <row r="151" spans="1:8" ht="27" thickBot="1">
      <c r="A151" s="133" t="s">
        <v>612</v>
      </c>
      <c r="B151" s="129" t="s">
        <v>586</v>
      </c>
      <c r="C151" s="129" t="s">
        <v>613</v>
      </c>
      <c r="D151" s="129" t="s">
        <v>588</v>
      </c>
      <c r="E151" s="168" t="s">
        <v>614</v>
      </c>
      <c r="F151" s="169"/>
      <c r="G151" s="125"/>
      <c r="H151" s="125"/>
    </row>
    <row r="152" spans="1:8" ht="27" thickBot="1">
      <c r="A152" s="133" t="s">
        <v>612</v>
      </c>
      <c r="B152" s="130" t="s">
        <v>590</v>
      </c>
      <c r="C152" s="129" t="s">
        <v>613</v>
      </c>
      <c r="D152" s="129" t="s">
        <v>588</v>
      </c>
      <c r="E152" s="168" t="s">
        <v>615</v>
      </c>
      <c r="F152" s="169"/>
      <c r="G152" s="125"/>
      <c r="H152" s="125"/>
    </row>
    <row r="153" spans="1:8" ht="14.25" thickBot="1">
      <c r="A153" s="133" t="s">
        <v>616</v>
      </c>
      <c r="B153" s="130" t="s">
        <v>590</v>
      </c>
      <c r="C153" s="129" t="s">
        <v>617</v>
      </c>
      <c r="D153" s="129" t="s">
        <v>588</v>
      </c>
      <c r="E153" s="168" t="s">
        <v>618</v>
      </c>
      <c r="F153" s="169"/>
      <c r="G153" s="125"/>
      <c r="H153" s="125"/>
    </row>
    <row r="154" spans="1:8" ht="27" thickBot="1">
      <c r="A154" s="133" t="s">
        <v>619</v>
      </c>
      <c r="B154" s="129" t="s">
        <v>586</v>
      </c>
      <c r="C154" s="129" t="s">
        <v>620</v>
      </c>
      <c r="D154" s="129" t="s">
        <v>588</v>
      </c>
      <c r="E154" s="168" t="s">
        <v>621</v>
      </c>
      <c r="F154" s="169"/>
      <c r="G154" s="125"/>
      <c r="H154" s="125"/>
    </row>
    <row r="155" spans="1:8" ht="27" thickBot="1">
      <c r="A155" s="133" t="s">
        <v>619</v>
      </c>
      <c r="B155" s="130" t="s">
        <v>590</v>
      </c>
      <c r="C155" s="129" t="s">
        <v>620</v>
      </c>
      <c r="D155" s="129" t="s">
        <v>588</v>
      </c>
      <c r="E155" s="168" t="s">
        <v>622</v>
      </c>
      <c r="F155" s="169"/>
      <c r="G155" s="125"/>
      <c r="H155" s="125"/>
    </row>
    <row r="156" spans="1:8" ht="14.25" thickBot="1">
      <c r="A156" s="133" t="s">
        <v>623</v>
      </c>
      <c r="B156" s="129" t="s">
        <v>586</v>
      </c>
      <c r="C156" s="129" t="s">
        <v>624</v>
      </c>
      <c r="D156" s="129" t="s">
        <v>588</v>
      </c>
      <c r="E156" s="168" t="s">
        <v>625</v>
      </c>
      <c r="F156" s="169"/>
      <c r="G156" s="125"/>
      <c r="H156" s="125"/>
    </row>
    <row r="157" spans="1:8" ht="27" thickBot="1">
      <c r="A157" s="133" t="s">
        <v>626</v>
      </c>
      <c r="B157" s="129" t="s">
        <v>586</v>
      </c>
      <c r="C157" s="129" t="s">
        <v>627</v>
      </c>
      <c r="D157" s="129" t="s">
        <v>588</v>
      </c>
      <c r="E157" s="168" t="s">
        <v>628</v>
      </c>
      <c r="F157" s="169"/>
      <c r="G157" s="125"/>
      <c r="H157" s="125"/>
    </row>
    <row r="158" spans="1:8" ht="14.25" thickBot="1">
      <c r="A158" s="133" t="s">
        <v>629</v>
      </c>
      <c r="B158" s="129" t="s">
        <v>586</v>
      </c>
      <c r="C158" s="129" t="s">
        <v>630</v>
      </c>
      <c r="D158" s="129" t="s">
        <v>588</v>
      </c>
      <c r="E158" s="168" t="s">
        <v>631</v>
      </c>
      <c r="F158" s="169"/>
      <c r="G158" s="125"/>
      <c r="H158" s="125"/>
    </row>
    <row r="159" spans="1:8" ht="27" thickBot="1">
      <c r="A159" s="133" t="s">
        <v>632</v>
      </c>
      <c r="B159" s="130" t="s">
        <v>590</v>
      </c>
      <c r="C159" s="129" t="s">
        <v>633</v>
      </c>
      <c r="D159" s="129" t="s">
        <v>588</v>
      </c>
      <c r="E159" s="168" t="s">
        <v>634</v>
      </c>
      <c r="F159" s="169"/>
      <c r="G159" s="125"/>
      <c r="H159" s="125"/>
    </row>
    <row r="160" spans="1:8" ht="14.25" thickBot="1">
      <c r="A160" s="133" t="s">
        <v>635</v>
      </c>
      <c r="B160" s="129" t="s">
        <v>586</v>
      </c>
      <c r="C160" s="129" t="s">
        <v>636</v>
      </c>
      <c r="D160" s="129" t="s">
        <v>588</v>
      </c>
      <c r="E160" s="168" t="s">
        <v>637</v>
      </c>
      <c r="F160" s="169"/>
      <c r="G160" s="125"/>
      <c r="H160" s="125"/>
    </row>
    <row r="161" spans="1:8" ht="27" thickBot="1">
      <c r="A161" s="133" t="s">
        <v>638</v>
      </c>
      <c r="B161" s="130" t="s">
        <v>590</v>
      </c>
      <c r="C161" s="129" t="s">
        <v>639</v>
      </c>
      <c r="D161" s="129" t="s">
        <v>588</v>
      </c>
      <c r="E161" s="168" t="s">
        <v>640</v>
      </c>
      <c r="F161" s="169"/>
      <c r="G161" s="125"/>
      <c r="H161" s="125"/>
    </row>
    <row r="162" spans="1:8" ht="27" thickBot="1">
      <c r="A162" s="133" t="s">
        <v>641</v>
      </c>
      <c r="B162" s="129" t="s">
        <v>586</v>
      </c>
      <c r="C162" s="129" t="s">
        <v>642</v>
      </c>
      <c r="D162" s="129" t="s">
        <v>588</v>
      </c>
      <c r="E162" s="168" t="s">
        <v>643</v>
      </c>
      <c r="F162" s="169"/>
      <c r="G162" s="125"/>
      <c r="H162" s="125"/>
    </row>
    <row r="163" spans="1:8" ht="27" thickBot="1">
      <c r="A163" s="133" t="s">
        <v>641</v>
      </c>
      <c r="B163" s="130" t="s">
        <v>590</v>
      </c>
      <c r="C163" s="129" t="s">
        <v>642</v>
      </c>
      <c r="D163" s="129" t="s">
        <v>588</v>
      </c>
      <c r="E163" s="168" t="s">
        <v>644</v>
      </c>
      <c r="F163" s="169"/>
      <c r="G163" s="125"/>
      <c r="H163" s="125"/>
    </row>
    <row r="164" spans="1:8" ht="14.25" thickBot="1">
      <c r="A164" s="133" t="s">
        <v>645</v>
      </c>
      <c r="B164" s="130" t="s">
        <v>590</v>
      </c>
      <c r="C164" s="129" t="s">
        <v>646</v>
      </c>
      <c r="D164" s="129" t="s">
        <v>588</v>
      </c>
      <c r="E164" s="168" t="s">
        <v>647</v>
      </c>
      <c r="F164" s="169"/>
      <c r="G164" s="125"/>
      <c r="H164" s="125"/>
    </row>
    <row r="165" spans="1:8" ht="27" thickBot="1">
      <c r="A165" s="133" t="s">
        <v>648</v>
      </c>
      <c r="B165" s="129" t="s">
        <v>586</v>
      </c>
      <c r="C165" s="129" t="s">
        <v>649</v>
      </c>
      <c r="D165" s="129" t="s">
        <v>588</v>
      </c>
      <c r="E165" s="168" t="s">
        <v>650</v>
      </c>
      <c r="F165" s="169"/>
      <c r="G165" s="125"/>
      <c r="H165" s="125"/>
    </row>
    <row r="166" spans="1:8" ht="27" thickBot="1">
      <c r="A166" s="133" t="s">
        <v>648</v>
      </c>
      <c r="B166" s="130" t="s">
        <v>590</v>
      </c>
      <c r="C166" s="129" t="s">
        <v>649</v>
      </c>
      <c r="D166" s="129" t="s">
        <v>588</v>
      </c>
      <c r="E166" s="168" t="s">
        <v>651</v>
      </c>
      <c r="F166" s="169"/>
      <c r="G166" s="125"/>
      <c r="H166" s="125"/>
    </row>
    <row r="167" spans="1:8" ht="14.25" thickBot="1">
      <c r="A167" s="133" t="s">
        <v>652</v>
      </c>
      <c r="B167" s="129" t="s">
        <v>586</v>
      </c>
      <c r="C167" s="129" t="s">
        <v>653</v>
      </c>
      <c r="D167" s="129" t="s">
        <v>588</v>
      </c>
      <c r="E167" s="168" t="s">
        <v>654</v>
      </c>
      <c r="F167" s="169"/>
      <c r="G167" s="125"/>
      <c r="H167" s="125"/>
    </row>
    <row r="168" spans="1:8" ht="14.25" thickBot="1">
      <c r="A168" s="133" t="s">
        <v>652</v>
      </c>
      <c r="B168" s="130" t="s">
        <v>590</v>
      </c>
      <c r="C168" s="129" t="s">
        <v>653</v>
      </c>
      <c r="D168" s="129" t="s">
        <v>588</v>
      </c>
      <c r="E168" s="168" t="s">
        <v>655</v>
      </c>
      <c r="F168" s="169"/>
      <c r="G168" s="125"/>
      <c r="H168" s="125"/>
    </row>
    <row r="169" spans="1:8" ht="27" thickBot="1">
      <c r="A169" s="133" t="s">
        <v>656</v>
      </c>
      <c r="B169" s="129" t="s">
        <v>586</v>
      </c>
      <c r="C169" s="129" t="s">
        <v>657</v>
      </c>
      <c r="D169" s="129" t="s">
        <v>588</v>
      </c>
      <c r="E169" s="168" t="s">
        <v>658</v>
      </c>
      <c r="F169" s="169"/>
      <c r="G169" s="125"/>
      <c r="H169" s="125"/>
    </row>
    <row r="170" spans="1:8" ht="14.25" thickBot="1">
      <c r="A170" s="133" t="s">
        <v>659</v>
      </c>
      <c r="B170" s="129" t="s">
        <v>586</v>
      </c>
      <c r="C170" s="129" t="s">
        <v>660</v>
      </c>
      <c r="D170" s="129" t="s">
        <v>588</v>
      </c>
      <c r="E170" s="168" t="s">
        <v>661</v>
      </c>
      <c r="F170" s="169"/>
      <c r="G170" s="125"/>
      <c r="H170" s="125"/>
    </row>
    <row r="171" spans="1:8" ht="14.25" thickBot="1">
      <c r="A171" s="133" t="s">
        <v>659</v>
      </c>
      <c r="B171" s="130" t="s">
        <v>590</v>
      </c>
      <c r="C171" s="129" t="s">
        <v>660</v>
      </c>
      <c r="D171" s="129" t="s">
        <v>588</v>
      </c>
      <c r="E171" s="168" t="s">
        <v>662</v>
      </c>
      <c r="F171" s="169"/>
      <c r="G171" s="125"/>
      <c r="H171" s="125"/>
    </row>
    <row r="172" spans="1:8" ht="27" thickBot="1">
      <c r="A172" s="133" t="s">
        <v>663</v>
      </c>
      <c r="B172" s="130" t="s">
        <v>586</v>
      </c>
      <c r="C172" s="129" t="s">
        <v>664</v>
      </c>
      <c r="D172" s="129" t="s">
        <v>588</v>
      </c>
      <c r="E172" s="168" t="s">
        <v>665</v>
      </c>
      <c r="F172" s="169"/>
      <c r="G172" s="125"/>
      <c r="H172" s="125"/>
    </row>
    <row r="173" spans="1:8" ht="27" thickBot="1">
      <c r="A173" s="133" t="s">
        <v>663</v>
      </c>
      <c r="B173" s="130" t="s">
        <v>590</v>
      </c>
      <c r="C173" s="129" t="s">
        <v>664</v>
      </c>
      <c r="D173" s="129" t="s">
        <v>588</v>
      </c>
      <c r="E173" s="168" t="s">
        <v>666</v>
      </c>
      <c r="F173" s="169"/>
      <c r="G173" s="125"/>
      <c r="H173" s="125"/>
    </row>
    <row r="174" spans="1:8" ht="14.25" thickBot="1">
      <c r="A174" s="133" t="s">
        <v>667</v>
      </c>
      <c r="B174" s="130" t="s">
        <v>586</v>
      </c>
      <c r="C174" s="129" t="s">
        <v>668</v>
      </c>
      <c r="D174" s="129" t="s">
        <v>588</v>
      </c>
      <c r="E174" s="168" t="s">
        <v>669</v>
      </c>
      <c r="F174" s="169"/>
      <c r="G174" s="125"/>
      <c r="H174" s="125"/>
    </row>
    <row r="175" spans="1:8" ht="14.25" thickBot="1">
      <c r="A175" s="133" t="s">
        <v>667</v>
      </c>
      <c r="B175" s="130" t="s">
        <v>590</v>
      </c>
      <c r="C175" s="129" t="s">
        <v>668</v>
      </c>
      <c r="D175" s="129" t="s">
        <v>588</v>
      </c>
      <c r="E175" s="168" t="s">
        <v>670</v>
      </c>
      <c r="F175" s="169"/>
      <c r="G175" s="125"/>
      <c r="H175" s="125"/>
    </row>
    <row r="176" spans="1:8" ht="27" thickBot="1">
      <c r="A176" s="133" t="s">
        <v>671</v>
      </c>
      <c r="B176" s="130" t="s">
        <v>590</v>
      </c>
      <c r="C176" s="129" t="s">
        <v>672</v>
      </c>
      <c r="D176" s="129" t="s">
        <v>588</v>
      </c>
      <c r="E176" s="168" t="s">
        <v>673</v>
      </c>
      <c r="F176" s="169"/>
      <c r="G176" s="125"/>
      <c r="H176" s="125"/>
    </row>
    <row r="177" spans="1:8" ht="14.25" thickBot="1">
      <c r="A177" s="133" t="s">
        <v>674</v>
      </c>
      <c r="B177" s="130" t="s">
        <v>586</v>
      </c>
      <c r="C177" s="129" t="s">
        <v>675</v>
      </c>
      <c r="D177" s="129" t="s">
        <v>588</v>
      </c>
      <c r="E177" s="168" t="s">
        <v>676</v>
      </c>
      <c r="F177" s="169"/>
      <c r="G177" s="125"/>
      <c r="H177" s="125"/>
    </row>
    <row r="178" spans="1:8" ht="27" thickBot="1">
      <c r="A178" s="133" t="s">
        <v>677</v>
      </c>
      <c r="B178" s="130" t="s">
        <v>590</v>
      </c>
      <c r="C178" s="129" t="s">
        <v>678</v>
      </c>
      <c r="D178" s="129" t="s">
        <v>588</v>
      </c>
      <c r="E178" s="168" t="s">
        <v>679</v>
      </c>
      <c r="F178" s="169"/>
      <c r="G178" s="125"/>
      <c r="H178" s="125"/>
    </row>
    <row r="179" spans="1:8" ht="14.25" thickBot="1">
      <c r="A179" s="168" t="s">
        <v>680</v>
      </c>
      <c r="B179" s="169"/>
      <c r="C179" s="172" t="s">
        <v>681</v>
      </c>
      <c r="D179" s="173"/>
      <c r="E179" s="173"/>
      <c r="F179" s="174"/>
      <c r="G179" s="125"/>
      <c r="H179" s="125"/>
    </row>
    <row r="180" spans="1:8" ht="27" thickBot="1">
      <c r="A180" s="132">
        <v>36899</v>
      </c>
      <c r="B180" s="129" t="s">
        <v>309</v>
      </c>
      <c r="C180" s="129" t="s">
        <v>682</v>
      </c>
      <c r="D180" s="129" t="s">
        <v>683</v>
      </c>
      <c r="E180" s="168" t="s">
        <v>684</v>
      </c>
      <c r="F180" s="169"/>
      <c r="G180" s="125"/>
      <c r="H180" s="125"/>
    </row>
    <row r="181" spans="1:8" ht="27" thickBot="1">
      <c r="A181" s="170">
        <v>36930</v>
      </c>
      <c r="B181" s="129" t="s">
        <v>309</v>
      </c>
      <c r="C181" s="129" t="s">
        <v>685</v>
      </c>
      <c r="D181" s="129" t="s">
        <v>683</v>
      </c>
      <c r="E181" s="168" t="s">
        <v>686</v>
      </c>
      <c r="F181" s="169"/>
      <c r="G181" s="125"/>
      <c r="H181" s="125"/>
    </row>
    <row r="182" spans="1:8" ht="27" thickBot="1">
      <c r="A182" s="171"/>
      <c r="B182" s="129" t="s">
        <v>355</v>
      </c>
      <c r="C182" s="129" t="s">
        <v>685</v>
      </c>
      <c r="D182" s="129" t="s">
        <v>683</v>
      </c>
      <c r="E182" s="168" t="s">
        <v>687</v>
      </c>
      <c r="F182" s="169"/>
      <c r="G182" s="125"/>
      <c r="H182" s="125"/>
    </row>
    <row r="183" spans="1:8" ht="27" thickBot="1">
      <c r="A183" s="132">
        <v>37295</v>
      </c>
      <c r="B183" s="129" t="s">
        <v>309</v>
      </c>
      <c r="C183" s="129" t="s">
        <v>688</v>
      </c>
      <c r="D183" s="129" t="s">
        <v>683</v>
      </c>
      <c r="E183" s="168" t="s">
        <v>689</v>
      </c>
      <c r="F183" s="169"/>
      <c r="G183" s="125"/>
      <c r="H183" s="125"/>
    </row>
    <row r="184" spans="1:8" ht="27" thickBot="1">
      <c r="A184" s="132">
        <v>37660</v>
      </c>
      <c r="B184" s="129" t="s">
        <v>355</v>
      </c>
      <c r="C184" s="129" t="s">
        <v>690</v>
      </c>
      <c r="D184" s="129" t="s">
        <v>683</v>
      </c>
      <c r="E184" s="168" t="s">
        <v>691</v>
      </c>
      <c r="F184" s="169"/>
      <c r="G184" s="125"/>
      <c r="H184" s="125"/>
    </row>
    <row r="185" spans="1:8" ht="13.5">
      <c r="A185" s="134"/>
      <c r="B185" s="134"/>
      <c r="C185" s="134"/>
      <c r="D185" s="134"/>
      <c r="E185" s="134"/>
      <c r="F185" s="134"/>
      <c r="G185" s="125"/>
      <c r="H185" s="125"/>
    </row>
    <row r="186" spans="1:8" ht="13.5">
      <c r="A186" s="135"/>
      <c r="B186" s="125"/>
      <c r="C186" s="125"/>
      <c r="D186" s="125"/>
      <c r="E186" s="125"/>
      <c r="F186" s="125"/>
      <c r="G186" s="125"/>
      <c r="H186" s="125"/>
    </row>
    <row r="187" spans="1:8" ht="17.25">
      <c r="A187" s="136" t="s">
        <v>248</v>
      </c>
      <c r="B187" s="125"/>
      <c r="C187" s="125"/>
      <c r="D187" s="125"/>
      <c r="E187" s="125"/>
      <c r="F187" s="125"/>
      <c r="G187" s="125"/>
      <c r="H187" s="125"/>
    </row>
    <row r="188" spans="1:5" ht="12.75">
      <c r="A188" s="123" t="s">
        <v>701</v>
      </c>
      <c r="B188" s="123"/>
      <c r="C188" s="123"/>
      <c r="D188" s="123"/>
      <c r="E188" s="123"/>
    </row>
  </sheetData>
  <sheetProtection/>
  <mergeCells count="189">
    <mergeCell ref="E19:F19"/>
    <mergeCell ref="E20:F20"/>
    <mergeCell ref="E21:F21"/>
    <mergeCell ref="E22:F22"/>
    <mergeCell ref="E24:F24"/>
    <mergeCell ref="E15:F15"/>
    <mergeCell ref="E17:F17"/>
    <mergeCell ref="E18:F18"/>
    <mergeCell ref="E35:F35"/>
    <mergeCell ref="E36:F36"/>
    <mergeCell ref="E25:F25"/>
    <mergeCell ref="E26:F26"/>
    <mergeCell ref="E27:F27"/>
    <mergeCell ref="E28:F28"/>
    <mergeCell ref="E29:F29"/>
    <mergeCell ref="E30:F30"/>
    <mergeCell ref="E40:F40"/>
    <mergeCell ref="E42:F42"/>
    <mergeCell ref="A6:F6"/>
    <mergeCell ref="A7:F7"/>
    <mergeCell ref="A8:F8"/>
    <mergeCell ref="A9:F9"/>
    <mergeCell ref="E31:F31"/>
    <mergeCell ref="E32:F32"/>
    <mergeCell ref="E33:F33"/>
    <mergeCell ref="E34:F34"/>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78:F78"/>
    <mergeCell ref="E79:F79"/>
    <mergeCell ref="E80:F80"/>
    <mergeCell ref="E81:F81"/>
    <mergeCell ref="E82:F82"/>
    <mergeCell ref="E83:F83"/>
    <mergeCell ref="E84:F84"/>
    <mergeCell ref="E85:F85"/>
    <mergeCell ref="E86:F86"/>
    <mergeCell ref="E87:F87"/>
    <mergeCell ref="E88:F88"/>
    <mergeCell ref="E89:F89"/>
    <mergeCell ref="E90:F90"/>
    <mergeCell ref="E91:F91"/>
    <mergeCell ref="E92:F92"/>
    <mergeCell ref="E93:F93"/>
    <mergeCell ref="E94:F94"/>
    <mergeCell ref="E95:F95"/>
    <mergeCell ref="E96:F96"/>
    <mergeCell ref="E97:F97"/>
    <mergeCell ref="E98:F98"/>
    <mergeCell ref="E99:F99"/>
    <mergeCell ref="E100:F100"/>
    <mergeCell ref="E101:F101"/>
    <mergeCell ref="E102:F102"/>
    <mergeCell ref="E114:F114"/>
    <mergeCell ref="E103:F103"/>
    <mergeCell ref="E104:F104"/>
    <mergeCell ref="E105:F105"/>
    <mergeCell ref="E106:F106"/>
    <mergeCell ref="E107:F107"/>
    <mergeCell ref="E108:F108"/>
    <mergeCell ref="E115:F115"/>
    <mergeCell ref="E116:F116"/>
    <mergeCell ref="E117:F117"/>
    <mergeCell ref="E118:F118"/>
    <mergeCell ref="E119:F119"/>
    <mergeCell ref="E109:F109"/>
    <mergeCell ref="E110:F110"/>
    <mergeCell ref="E111:F111"/>
    <mergeCell ref="E112:F112"/>
    <mergeCell ref="E113:F113"/>
    <mergeCell ref="A12:A13"/>
    <mergeCell ref="B12:B13"/>
    <mergeCell ref="C12:C13"/>
    <mergeCell ref="B14:E14"/>
    <mergeCell ref="D12:F13"/>
    <mergeCell ref="A10:F10"/>
    <mergeCell ref="A11:F11"/>
    <mergeCell ref="A15:B15"/>
    <mergeCell ref="A16:B16"/>
    <mergeCell ref="C16:F16"/>
    <mergeCell ref="A23:B23"/>
    <mergeCell ref="C23:F23"/>
    <mergeCell ref="A41:B41"/>
    <mergeCell ref="C41:F41"/>
    <mergeCell ref="E37:F37"/>
    <mergeCell ref="E38:F38"/>
    <mergeCell ref="E39:F39"/>
    <mergeCell ref="E120:F120"/>
    <mergeCell ref="E121:F121"/>
    <mergeCell ref="E122:F122"/>
    <mergeCell ref="E123:F123"/>
    <mergeCell ref="E124:F124"/>
    <mergeCell ref="E125:F125"/>
    <mergeCell ref="E126:F126"/>
    <mergeCell ref="E127:F127"/>
    <mergeCell ref="E128:F128"/>
    <mergeCell ref="E129:F129"/>
    <mergeCell ref="E130:F130"/>
    <mergeCell ref="A131:B131"/>
    <mergeCell ref="C131:F131"/>
    <mergeCell ref="E132:F132"/>
    <mergeCell ref="E133:F133"/>
    <mergeCell ref="E134:F134"/>
    <mergeCell ref="E135:F135"/>
    <mergeCell ref="E136:F136"/>
    <mergeCell ref="A137:B137"/>
    <mergeCell ref="C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0:F150"/>
    <mergeCell ref="E151:F151"/>
    <mergeCell ref="E152:F152"/>
    <mergeCell ref="E153:F153"/>
    <mergeCell ref="E154:F154"/>
    <mergeCell ref="E155:F155"/>
    <mergeCell ref="E156:F156"/>
    <mergeCell ref="E157:F157"/>
    <mergeCell ref="E158:F158"/>
    <mergeCell ref="E159:F159"/>
    <mergeCell ref="E160:F160"/>
    <mergeCell ref="E161:F161"/>
    <mergeCell ref="E162:F162"/>
    <mergeCell ref="E163:F163"/>
    <mergeCell ref="E164:F164"/>
    <mergeCell ref="E165:F165"/>
    <mergeCell ref="E166:F166"/>
    <mergeCell ref="E167:F167"/>
    <mergeCell ref="E168:F168"/>
    <mergeCell ref="E169:F169"/>
    <mergeCell ref="E170:F170"/>
    <mergeCell ref="E171:F171"/>
    <mergeCell ref="E172:F172"/>
    <mergeCell ref="E173:F173"/>
    <mergeCell ref="E174:F174"/>
    <mergeCell ref="E175:F175"/>
    <mergeCell ref="E176:F176"/>
    <mergeCell ref="E177:F177"/>
    <mergeCell ref="E178:F178"/>
    <mergeCell ref="A179:B179"/>
    <mergeCell ref="C179:F179"/>
    <mergeCell ref="E180:F180"/>
    <mergeCell ref="A181:A182"/>
    <mergeCell ref="E181:F181"/>
    <mergeCell ref="E182:F182"/>
    <mergeCell ref="E183:F183"/>
    <mergeCell ref="E184:F184"/>
  </mergeCells>
  <printOptions/>
  <pageMargins left="0.1968503937007874" right="0.11811023622047245" top="0.1968503937007874" bottom="0.15748031496062992" header="0.11811023622047245" footer="0.11811023622047245"/>
  <pageSetup fitToHeight="3" fitToWidth="2" orientation="portrait" paperSize="9" scale="40" r:id="rId1"/>
</worksheet>
</file>

<file path=xl/worksheets/sheet12.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pane ySplit="6" topLeftCell="A7" activePane="bottomLeft" state="frozen"/>
      <selection pane="topLeft" activeCell="A1" sqref="A1"/>
      <selection pane="bottomLeft" activeCell="A2" sqref="A2:G2"/>
    </sheetView>
  </sheetViews>
  <sheetFormatPr defaultColWidth="9.140625" defaultRowHeight="15"/>
  <cols>
    <col min="1" max="1" width="5.28125" style="9" customWidth="1"/>
    <col min="2" max="2" width="33.7109375" style="9" customWidth="1"/>
    <col min="3" max="3" width="8.57421875" style="9" customWidth="1"/>
    <col min="4" max="4" width="9.00390625" style="9" customWidth="1"/>
    <col min="5" max="5" width="11.140625" style="9" customWidth="1"/>
    <col min="6" max="6" width="7.7109375" style="9" customWidth="1"/>
    <col min="7" max="7" width="9.28125" style="9" customWidth="1"/>
    <col min="8" max="8" width="11.140625" style="9" customWidth="1"/>
    <col min="9" max="9" width="8.00390625" style="9" customWidth="1"/>
    <col min="10" max="10" width="8.28125" style="9" customWidth="1"/>
    <col min="11" max="11" width="11.140625" style="9" customWidth="1"/>
    <col min="12" max="12" width="8.421875" style="9" customWidth="1"/>
    <col min="13" max="13" width="6.8515625" style="9" customWidth="1"/>
    <col min="14" max="14" width="11.140625" style="9" customWidth="1"/>
    <col min="15" max="15" width="8.140625" style="9" customWidth="1"/>
    <col min="16" max="16" width="7.7109375" style="9" customWidth="1"/>
    <col min="17" max="17" width="11.140625" style="9" customWidth="1"/>
    <col min="18" max="18" width="7.7109375" style="9" customWidth="1"/>
    <col min="19" max="16384" width="9.140625" style="9" customWidth="1"/>
  </cols>
  <sheetData>
    <row r="1" ht="12.75">
      <c r="A1" s="9" t="s">
        <v>100</v>
      </c>
    </row>
    <row r="2" spans="1:7" ht="20.25" customHeight="1">
      <c r="A2" s="189" t="s">
        <v>281</v>
      </c>
      <c r="B2" s="190"/>
      <c r="C2" s="190"/>
      <c r="D2" s="190"/>
      <c r="E2" s="190"/>
      <c r="F2" s="190"/>
      <c r="G2" s="190"/>
    </row>
    <row r="3" spans="1:17" ht="21.75" customHeight="1">
      <c r="A3" s="186" t="s">
        <v>104</v>
      </c>
      <c r="B3" s="186" t="s">
        <v>41</v>
      </c>
      <c r="C3" s="191" t="s">
        <v>42</v>
      </c>
      <c r="D3" s="192"/>
      <c r="E3" s="192"/>
      <c r="F3" s="192"/>
      <c r="G3" s="192"/>
      <c r="H3" s="192"/>
      <c r="I3" s="192"/>
      <c r="J3" s="192"/>
      <c r="K3" s="192"/>
      <c r="L3" s="192"/>
      <c r="M3" s="192"/>
      <c r="N3" s="192"/>
      <c r="O3" s="192"/>
      <c r="P3" s="192"/>
      <c r="Q3" s="193"/>
    </row>
    <row r="4" spans="1:17" ht="51" customHeight="1">
      <c r="A4" s="187"/>
      <c r="B4" s="187"/>
      <c r="C4" s="194" t="s">
        <v>43</v>
      </c>
      <c r="D4" s="192"/>
      <c r="E4" s="193"/>
      <c r="F4" s="194" t="s">
        <v>44</v>
      </c>
      <c r="G4" s="192"/>
      <c r="H4" s="193"/>
      <c r="I4" s="194" t="s">
        <v>45</v>
      </c>
      <c r="J4" s="192"/>
      <c r="K4" s="193"/>
      <c r="L4" s="194" t="s">
        <v>46</v>
      </c>
      <c r="M4" s="192"/>
      <c r="N4" s="193"/>
      <c r="O4" s="194" t="s">
        <v>207</v>
      </c>
      <c r="P4" s="192"/>
      <c r="Q4" s="193"/>
    </row>
    <row r="5" spans="1:17" ht="60" customHeight="1">
      <c r="A5" s="188"/>
      <c r="B5" s="188"/>
      <c r="C5" s="38">
        <v>2022</v>
      </c>
      <c r="D5" s="38">
        <v>2023</v>
      </c>
      <c r="E5" s="38" t="s">
        <v>105</v>
      </c>
      <c r="F5" s="38">
        <v>2022</v>
      </c>
      <c r="G5" s="38">
        <v>2023</v>
      </c>
      <c r="H5" s="38" t="s">
        <v>105</v>
      </c>
      <c r="I5" s="38">
        <v>2022</v>
      </c>
      <c r="J5" s="38">
        <v>2023</v>
      </c>
      <c r="K5" s="38" t="s">
        <v>105</v>
      </c>
      <c r="L5" s="38">
        <v>2022</v>
      </c>
      <c r="M5" s="38">
        <v>2023</v>
      </c>
      <c r="N5" s="38" t="s">
        <v>105</v>
      </c>
      <c r="O5" s="38">
        <v>2022</v>
      </c>
      <c r="P5" s="38">
        <v>2023</v>
      </c>
      <c r="Q5" s="38" t="s">
        <v>105</v>
      </c>
    </row>
    <row r="6" spans="1:17" ht="12.75">
      <c r="A6" s="33" t="s">
        <v>182</v>
      </c>
      <c r="B6" s="33" t="s">
        <v>183</v>
      </c>
      <c r="C6" s="33" t="s">
        <v>184</v>
      </c>
      <c r="D6" s="33" t="s">
        <v>185</v>
      </c>
      <c r="E6" s="33" t="s">
        <v>186</v>
      </c>
      <c r="F6" s="33" t="s">
        <v>187</v>
      </c>
      <c r="G6" s="33" t="s">
        <v>188</v>
      </c>
      <c r="H6" s="33" t="s">
        <v>189</v>
      </c>
      <c r="I6" s="33" t="s">
        <v>190</v>
      </c>
      <c r="J6" s="33" t="s">
        <v>191</v>
      </c>
      <c r="K6" s="33" t="s">
        <v>192</v>
      </c>
      <c r="L6" s="33" t="s">
        <v>47</v>
      </c>
      <c r="M6" s="33" t="s">
        <v>48</v>
      </c>
      <c r="N6" s="33" t="s">
        <v>49</v>
      </c>
      <c r="O6" s="33" t="s">
        <v>50</v>
      </c>
      <c r="P6" s="33" t="s">
        <v>51</v>
      </c>
      <c r="Q6" s="33" t="s">
        <v>52</v>
      </c>
    </row>
    <row r="7" spans="1:17" ht="26.25">
      <c r="A7" s="38">
        <v>1</v>
      </c>
      <c r="B7" s="34" t="s">
        <v>53</v>
      </c>
      <c r="C7" s="33">
        <f>SUM(C8:C16)</f>
        <v>0</v>
      </c>
      <c r="D7" s="33">
        <f>SUM(D8:D16)</f>
        <v>0</v>
      </c>
      <c r="E7" s="36">
        <v>0</v>
      </c>
      <c r="F7" s="33">
        <v>0</v>
      </c>
      <c r="G7" s="33">
        <f>SUM(G8:G16)</f>
        <v>0</v>
      </c>
      <c r="H7" s="36">
        <v>0</v>
      </c>
      <c r="I7" s="33">
        <f>SUM(I8:I16)</f>
        <v>0</v>
      </c>
      <c r="J7" s="33">
        <f>SUM(J8:J16)</f>
        <v>0</v>
      </c>
      <c r="K7" s="33">
        <v>0</v>
      </c>
      <c r="L7" s="33">
        <f>SUM(L8:L16)</f>
        <v>0</v>
      </c>
      <c r="M7" s="33">
        <f>SUM(M8:M16)</f>
        <v>0</v>
      </c>
      <c r="N7" s="33">
        <v>0</v>
      </c>
      <c r="O7" s="33">
        <f>SUM(O8:O16)</f>
        <v>0</v>
      </c>
      <c r="P7" s="33">
        <f>SUM(P8:P16)</f>
        <v>0</v>
      </c>
      <c r="Q7" s="33">
        <v>0</v>
      </c>
    </row>
    <row r="8" spans="1:17" ht="26.25">
      <c r="A8" s="34" t="s">
        <v>54</v>
      </c>
      <c r="B8" s="35" t="s">
        <v>208</v>
      </c>
      <c r="C8" s="33">
        <v>0</v>
      </c>
      <c r="D8" s="33">
        <v>0</v>
      </c>
      <c r="E8" s="36">
        <v>0</v>
      </c>
      <c r="F8" s="33">
        <v>0</v>
      </c>
      <c r="G8" s="33">
        <v>0</v>
      </c>
      <c r="H8" s="33">
        <v>0</v>
      </c>
      <c r="I8" s="33">
        <v>0</v>
      </c>
      <c r="J8" s="33">
        <v>0</v>
      </c>
      <c r="K8" s="33">
        <v>0</v>
      </c>
      <c r="L8" s="33">
        <v>0</v>
      </c>
      <c r="M8" s="33">
        <v>0</v>
      </c>
      <c r="N8" s="33">
        <v>0</v>
      </c>
      <c r="O8" s="33">
        <v>0</v>
      </c>
      <c r="P8" s="33">
        <v>0</v>
      </c>
      <c r="Q8" s="33">
        <v>0</v>
      </c>
    </row>
    <row r="9" spans="1:17" ht="26.25">
      <c r="A9" s="34" t="s">
        <v>55</v>
      </c>
      <c r="B9" s="34" t="s">
        <v>209</v>
      </c>
      <c r="C9" s="33">
        <v>0</v>
      </c>
      <c r="D9" s="33">
        <v>0</v>
      </c>
      <c r="E9" s="36">
        <v>0</v>
      </c>
      <c r="F9" s="33">
        <v>0</v>
      </c>
      <c r="G9" s="33">
        <v>0</v>
      </c>
      <c r="H9" s="33">
        <v>0</v>
      </c>
      <c r="I9" s="33">
        <v>0</v>
      </c>
      <c r="J9" s="33">
        <v>0</v>
      </c>
      <c r="K9" s="33">
        <v>0</v>
      </c>
      <c r="L9" s="33">
        <v>0</v>
      </c>
      <c r="M9" s="33">
        <v>0</v>
      </c>
      <c r="N9" s="33">
        <v>0</v>
      </c>
      <c r="O9" s="33">
        <v>0</v>
      </c>
      <c r="P9" s="33">
        <v>0</v>
      </c>
      <c r="Q9" s="33">
        <v>0</v>
      </c>
    </row>
    <row r="10" spans="1:17" ht="12.75">
      <c r="A10" s="34" t="s">
        <v>56</v>
      </c>
      <c r="B10" s="34" t="s">
        <v>57</v>
      </c>
      <c r="C10" s="33">
        <v>0</v>
      </c>
      <c r="D10" s="33">
        <v>0</v>
      </c>
      <c r="E10" s="36">
        <v>0</v>
      </c>
      <c r="F10" s="33">
        <v>0</v>
      </c>
      <c r="G10" s="33">
        <v>0</v>
      </c>
      <c r="H10" s="33">
        <v>0</v>
      </c>
      <c r="I10" s="33">
        <v>0</v>
      </c>
      <c r="J10" s="33">
        <v>0</v>
      </c>
      <c r="K10" s="33">
        <v>0</v>
      </c>
      <c r="L10" s="33">
        <v>0</v>
      </c>
      <c r="M10" s="33">
        <v>0</v>
      </c>
      <c r="N10" s="33">
        <v>0</v>
      </c>
      <c r="O10" s="33">
        <v>0</v>
      </c>
      <c r="P10" s="33">
        <v>0</v>
      </c>
      <c r="Q10" s="33">
        <v>0</v>
      </c>
    </row>
    <row r="11" spans="1:17" ht="12.75">
      <c r="A11" s="34" t="s">
        <v>58</v>
      </c>
      <c r="B11" s="34" t="s">
        <v>59</v>
      </c>
      <c r="C11" s="33">
        <v>0</v>
      </c>
      <c r="D11" s="33">
        <v>0</v>
      </c>
      <c r="E11" s="36">
        <v>0</v>
      </c>
      <c r="F11" s="33">
        <v>0</v>
      </c>
      <c r="G11" s="33">
        <v>0</v>
      </c>
      <c r="H11" s="33">
        <v>0</v>
      </c>
      <c r="I11" s="33">
        <v>0</v>
      </c>
      <c r="J11" s="33">
        <v>0</v>
      </c>
      <c r="K11" s="33">
        <v>0</v>
      </c>
      <c r="L11" s="33">
        <v>0</v>
      </c>
      <c r="M11" s="33">
        <v>0</v>
      </c>
      <c r="N11" s="33">
        <v>0</v>
      </c>
      <c r="O11" s="33">
        <v>0</v>
      </c>
      <c r="P11" s="33">
        <v>0</v>
      </c>
      <c r="Q11" s="33">
        <v>0</v>
      </c>
    </row>
    <row r="12" spans="1:17" ht="26.25">
      <c r="A12" s="34" t="s">
        <v>60</v>
      </c>
      <c r="B12" s="34" t="s">
        <v>61</v>
      </c>
      <c r="C12" s="33">
        <v>0</v>
      </c>
      <c r="D12" s="33">
        <v>0</v>
      </c>
      <c r="E12" s="36">
        <v>0</v>
      </c>
      <c r="F12" s="33">
        <v>0</v>
      </c>
      <c r="G12" s="33">
        <v>0</v>
      </c>
      <c r="H12" s="33">
        <v>0</v>
      </c>
      <c r="I12" s="33">
        <v>0</v>
      </c>
      <c r="J12" s="33">
        <v>0</v>
      </c>
      <c r="K12" s="33">
        <v>0</v>
      </c>
      <c r="L12" s="33">
        <v>0</v>
      </c>
      <c r="M12" s="33">
        <v>0</v>
      </c>
      <c r="N12" s="33">
        <v>0</v>
      </c>
      <c r="O12" s="33">
        <v>0</v>
      </c>
      <c r="P12" s="33">
        <v>0</v>
      </c>
      <c r="Q12" s="33">
        <v>0</v>
      </c>
    </row>
    <row r="13" spans="1:17" ht="12.75">
      <c r="A13" s="34" t="s">
        <v>62</v>
      </c>
      <c r="B13" s="34" t="s">
        <v>63</v>
      </c>
      <c r="C13" s="33">
        <v>0</v>
      </c>
      <c r="D13" s="33">
        <v>0</v>
      </c>
      <c r="E13" s="36">
        <v>0</v>
      </c>
      <c r="F13" s="33">
        <v>0</v>
      </c>
      <c r="G13" s="33">
        <v>0</v>
      </c>
      <c r="H13" s="33">
        <v>0</v>
      </c>
      <c r="I13" s="33">
        <v>0</v>
      </c>
      <c r="J13" s="33">
        <v>0</v>
      </c>
      <c r="K13" s="33">
        <v>0</v>
      </c>
      <c r="L13" s="33">
        <v>0</v>
      </c>
      <c r="M13" s="33">
        <v>0</v>
      </c>
      <c r="N13" s="33">
        <v>0</v>
      </c>
      <c r="O13" s="33">
        <v>0</v>
      </c>
      <c r="P13" s="33">
        <v>0</v>
      </c>
      <c r="Q13" s="33">
        <v>0</v>
      </c>
    </row>
    <row r="14" spans="1:17" ht="12.75">
      <c r="A14" s="34" t="s">
        <v>64</v>
      </c>
      <c r="B14" s="34" t="s">
        <v>65</v>
      </c>
      <c r="C14" s="33">
        <v>0</v>
      </c>
      <c r="D14" s="33">
        <v>0</v>
      </c>
      <c r="E14" s="36">
        <v>0</v>
      </c>
      <c r="F14" s="33">
        <v>0</v>
      </c>
      <c r="G14" s="33">
        <v>0</v>
      </c>
      <c r="H14" s="33">
        <v>0</v>
      </c>
      <c r="I14" s="33">
        <v>0</v>
      </c>
      <c r="J14" s="33">
        <v>0</v>
      </c>
      <c r="K14" s="33">
        <v>0</v>
      </c>
      <c r="L14" s="33">
        <v>0</v>
      </c>
      <c r="M14" s="33">
        <v>0</v>
      </c>
      <c r="N14" s="33">
        <v>0</v>
      </c>
      <c r="O14" s="33">
        <v>0</v>
      </c>
      <c r="P14" s="33">
        <v>0</v>
      </c>
      <c r="Q14" s="33">
        <v>0</v>
      </c>
    </row>
    <row r="15" spans="1:17" ht="12.75">
      <c r="A15" s="34" t="s">
        <v>66</v>
      </c>
      <c r="B15" s="34" t="s">
        <v>67</v>
      </c>
      <c r="C15" s="33">
        <v>0</v>
      </c>
      <c r="D15" s="33">
        <v>0</v>
      </c>
      <c r="E15" s="36">
        <v>0</v>
      </c>
      <c r="F15" s="33">
        <v>0</v>
      </c>
      <c r="G15" s="33">
        <v>0</v>
      </c>
      <c r="H15" s="33">
        <v>0</v>
      </c>
      <c r="I15" s="33">
        <v>0</v>
      </c>
      <c r="J15" s="33">
        <v>0</v>
      </c>
      <c r="K15" s="33">
        <v>0</v>
      </c>
      <c r="L15" s="33">
        <v>0</v>
      </c>
      <c r="M15" s="33">
        <v>0</v>
      </c>
      <c r="N15" s="33">
        <v>0</v>
      </c>
      <c r="O15" s="33">
        <v>0</v>
      </c>
      <c r="P15" s="33">
        <v>0</v>
      </c>
      <c r="Q15" s="33">
        <v>0</v>
      </c>
    </row>
    <row r="16" spans="1:17" ht="12.75">
      <c r="A16" s="34" t="s">
        <v>68</v>
      </c>
      <c r="B16" s="34" t="s">
        <v>207</v>
      </c>
      <c r="C16" s="33">
        <v>0</v>
      </c>
      <c r="D16" s="33">
        <v>0</v>
      </c>
      <c r="E16" s="36">
        <v>0</v>
      </c>
      <c r="F16" s="33">
        <v>0</v>
      </c>
      <c r="G16" s="33">
        <v>0</v>
      </c>
      <c r="H16" s="33">
        <v>0</v>
      </c>
      <c r="I16" s="33">
        <v>0</v>
      </c>
      <c r="J16" s="33">
        <v>0</v>
      </c>
      <c r="K16" s="33">
        <v>0</v>
      </c>
      <c r="L16" s="33">
        <v>0</v>
      </c>
      <c r="M16" s="33">
        <v>0</v>
      </c>
      <c r="N16" s="33">
        <v>0</v>
      </c>
      <c r="O16" s="33">
        <v>0</v>
      </c>
      <c r="P16" s="33">
        <v>0</v>
      </c>
      <c r="Q16" s="33">
        <v>0</v>
      </c>
    </row>
    <row r="17" spans="1:17" ht="12.75">
      <c r="A17" s="38">
        <v>2</v>
      </c>
      <c r="B17" s="34" t="s">
        <v>69</v>
      </c>
      <c r="C17" s="33">
        <v>0</v>
      </c>
      <c r="D17" s="33">
        <v>0</v>
      </c>
      <c r="E17" s="36">
        <v>0</v>
      </c>
      <c r="F17" s="33">
        <v>0</v>
      </c>
      <c r="G17" s="33">
        <v>0</v>
      </c>
      <c r="H17" s="33">
        <v>0</v>
      </c>
      <c r="I17" s="33">
        <v>0</v>
      </c>
      <c r="J17" s="33">
        <v>0</v>
      </c>
      <c r="K17" s="33">
        <v>0</v>
      </c>
      <c r="L17" s="33">
        <v>0</v>
      </c>
      <c r="M17" s="33">
        <v>0</v>
      </c>
      <c r="N17" s="33">
        <v>0</v>
      </c>
      <c r="O17" s="33">
        <v>0</v>
      </c>
      <c r="P17" s="33">
        <v>0</v>
      </c>
      <c r="Q17" s="33">
        <v>0</v>
      </c>
    </row>
    <row r="18" spans="1:17" ht="26.25">
      <c r="A18" s="34" t="s">
        <v>70</v>
      </c>
      <c r="B18" s="34" t="s">
        <v>71</v>
      </c>
      <c r="C18" s="33">
        <v>0</v>
      </c>
      <c r="D18" s="33">
        <f>D19+D20</f>
        <v>0</v>
      </c>
      <c r="E18" s="36">
        <v>0</v>
      </c>
      <c r="F18" s="33">
        <v>0</v>
      </c>
      <c r="G18" s="33">
        <v>0</v>
      </c>
      <c r="H18" s="33">
        <v>0</v>
      </c>
      <c r="I18" s="33">
        <v>0</v>
      </c>
      <c r="J18" s="33">
        <v>0</v>
      </c>
      <c r="K18" s="33">
        <v>0</v>
      </c>
      <c r="L18" s="33">
        <v>0</v>
      </c>
      <c r="M18" s="33">
        <v>0</v>
      </c>
      <c r="N18" s="33">
        <v>0</v>
      </c>
      <c r="O18" s="33">
        <v>0</v>
      </c>
      <c r="P18" s="33">
        <f>P19+P20</f>
        <v>0</v>
      </c>
      <c r="Q18" s="33">
        <v>0</v>
      </c>
    </row>
    <row r="19" spans="1:17" ht="26.25">
      <c r="A19" s="34" t="s">
        <v>72</v>
      </c>
      <c r="B19" s="34" t="s">
        <v>214</v>
      </c>
      <c r="C19" s="33">
        <v>0</v>
      </c>
      <c r="D19" s="33">
        <v>0</v>
      </c>
      <c r="E19" s="36">
        <v>0</v>
      </c>
      <c r="F19" s="33">
        <v>0</v>
      </c>
      <c r="G19" s="33">
        <v>0</v>
      </c>
      <c r="H19" s="33">
        <v>0</v>
      </c>
      <c r="I19" s="33">
        <v>0</v>
      </c>
      <c r="J19" s="33">
        <v>0</v>
      </c>
      <c r="K19" s="33">
        <v>0</v>
      </c>
      <c r="L19" s="33">
        <v>0</v>
      </c>
      <c r="M19" s="33">
        <v>0</v>
      </c>
      <c r="N19" s="33">
        <v>0</v>
      </c>
      <c r="O19" s="33">
        <v>0</v>
      </c>
      <c r="P19" s="33">
        <v>0</v>
      </c>
      <c r="Q19" s="33">
        <v>0</v>
      </c>
    </row>
    <row r="20" spans="1:17" ht="26.25">
      <c r="A20" s="34" t="s">
        <v>73</v>
      </c>
      <c r="B20" s="34" t="s">
        <v>215</v>
      </c>
      <c r="C20" s="33">
        <v>0</v>
      </c>
      <c r="D20" s="33">
        <v>0</v>
      </c>
      <c r="E20" s="36">
        <v>0</v>
      </c>
      <c r="F20" s="33">
        <v>0</v>
      </c>
      <c r="G20" s="33">
        <v>0</v>
      </c>
      <c r="H20" s="33">
        <v>0</v>
      </c>
      <c r="I20" s="33">
        <v>0</v>
      </c>
      <c r="J20" s="33">
        <v>0</v>
      </c>
      <c r="K20" s="33">
        <v>0</v>
      </c>
      <c r="L20" s="33">
        <v>0</v>
      </c>
      <c r="M20" s="33">
        <v>0</v>
      </c>
      <c r="N20" s="33">
        <v>0</v>
      </c>
      <c r="O20" s="33">
        <v>0</v>
      </c>
      <c r="P20" s="33">
        <v>0</v>
      </c>
      <c r="Q20" s="33">
        <v>0</v>
      </c>
    </row>
    <row r="21" spans="1:17" ht="26.25">
      <c r="A21" s="34" t="s">
        <v>74</v>
      </c>
      <c r="B21" s="34" t="s">
        <v>209</v>
      </c>
      <c r="C21" s="33">
        <v>0</v>
      </c>
      <c r="D21" s="33">
        <v>0</v>
      </c>
      <c r="E21" s="36">
        <v>0</v>
      </c>
      <c r="F21" s="33">
        <v>0</v>
      </c>
      <c r="G21" s="33">
        <v>0</v>
      </c>
      <c r="H21" s="33">
        <v>0</v>
      </c>
      <c r="I21" s="33">
        <v>0</v>
      </c>
      <c r="J21" s="33">
        <v>0</v>
      </c>
      <c r="K21" s="33">
        <v>0</v>
      </c>
      <c r="L21" s="33">
        <v>0</v>
      </c>
      <c r="M21" s="33">
        <v>0</v>
      </c>
      <c r="N21" s="33">
        <v>0</v>
      </c>
      <c r="O21" s="33">
        <v>0</v>
      </c>
      <c r="P21" s="33">
        <v>0</v>
      </c>
      <c r="Q21" s="33">
        <v>0</v>
      </c>
    </row>
    <row r="22" spans="1:17" ht="26.25">
      <c r="A22" s="34" t="s">
        <v>75</v>
      </c>
      <c r="B22" s="34" t="s">
        <v>210</v>
      </c>
      <c r="C22" s="33">
        <v>0</v>
      </c>
      <c r="D22" s="33">
        <v>0</v>
      </c>
      <c r="E22" s="36">
        <v>0</v>
      </c>
      <c r="F22" s="33">
        <v>0</v>
      </c>
      <c r="G22" s="33">
        <v>0</v>
      </c>
      <c r="H22" s="33">
        <v>0</v>
      </c>
      <c r="I22" s="33">
        <v>0</v>
      </c>
      <c r="J22" s="33">
        <v>0</v>
      </c>
      <c r="K22" s="33">
        <v>0</v>
      </c>
      <c r="L22" s="33">
        <v>0</v>
      </c>
      <c r="M22" s="33">
        <v>0</v>
      </c>
      <c r="N22" s="33">
        <v>0</v>
      </c>
      <c r="O22" s="33">
        <v>0</v>
      </c>
      <c r="P22" s="33">
        <v>0</v>
      </c>
      <c r="Q22" s="33">
        <v>0</v>
      </c>
    </row>
    <row r="23" spans="1:17" ht="12.75">
      <c r="A23" s="34" t="s">
        <v>76</v>
      </c>
      <c r="B23" s="34" t="s">
        <v>59</v>
      </c>
      <c r="C23" s="33">
        <v>0</v>
      </c>
      <c r="D23" s="33">
        <v>0</v>
      </c>
      <c r="E23" s="36">
        <v>0</v>
      </c>
      <c r="F23" s="33">
        <v>0</v>
      </c>
      <c r="G23" s="33">
        <v>0</v>
      </c>
      <c r="H23" s="33">
        <v>0</v>
      </c>
      <c r="I23" s="33">
        <v>0</v>
      </c>
      <c r="J23" s="33">
        <v>0</v>
      </c>
      <c r="K23" s="33">
        <v>0</v>
      </c>
      <c r="L23" s="33">
        <v>0</v>
      </c>
      <c r="M23" s="33">
        <v>0</v>
      </c>
      <c r="N23" s="33">
        <v>0</v>
      </c>
      <c r="O23" s="33">
        <v>0</v>
      </c>
      <c r="P23" s="33">
        <v>0</v>
      </c>
      <c r="Q23" s="33">
        <v>0</v>
      </c>
    </row>
    <row r="24" spans="1:17" ht="26.25">
      <c r="A24" s="34" t="s">
        <v>77</v>
      </c>
      <c r="B24" s="34" t="s">
        <v>78</v>
      </c>
      <c r="C24" s="33">
        <v>0</v>
      </c>
      <c r="D24" s="33">
        <v>0</v>
      </c>
      <c r="E24" s="36">
        <v>0</v>
      </c>
      <c r="F24" s="33">
        <v>0</v>
      </c>
      <c r="G24" s="33">
        <v>0</v>
      </c>
      <c r="H24" s="33">
        <v>0</v>
      </c>
      <c r="I24" s="33">
        <v>0</v>
      </c>
      <c r="J24" s="33">
        <v>0</v>
      </c>
      <c r="K24" s="33">
        <v>0</v>
      </c>
      <c r="L24" s="33">
        <v>0</v>
      </c>
      <c r="M24" s="33">
        <v>0</v>
      </c>
      <c r="N24" s="33">
        <v>0</v>
      </c>
      <c r="O24" s="33">
        <v>0</v>
      </c>
      <c r="P24" s="33">
        <v>0</v>
      </c>
      <c r="Q24" s="33">
        <v>0</v>
      </c>
    </row>
    <row r="25" spans="1:17" ht="12.75">
      <c r="A25" s="34" t="s">
        <v>79</v>
      </c>
      <c r="B25" s="34" t="s">
        <v>63</v>
      </c>
      <c r="C25" s="33">
        <v>0</v>
      </c>
      <c r="D25" s="33">
        <v>0</v>
      </c>
      <c r="E25" s="36">
        <v>0</v>
      </c>
      <c r="F25" s="33">
        <v>0</v>
      </c>
      <c r="G25" s="33">
        <v>0</v>
      </c>
      <c r="H25" s="33">
        <v>0</v>
      </c>
      <c r="I25" s="33">
        <v>0</v>
      </c>
      <c r="J25" s="33">
        <v>0</v>
      </c>
      <c r="K25" s="33">
        <v>0</v>
      </c>
      <c r="L25" s="33">
        <v>0</v>
      </c>
      <c r="M25" s="33">
        <v>0</v>
      </c>
      <c r="N25" s="33">
        <v>0</v>
      </c>
      <c r="O25" s="33">
        <v>0</v>
      </c>
      <c r="P25" s="33">
        <v>0</v>
      </c>
      <c r="Q25" s="33">
        <v>0</v>
      </c>
    </row>
    <row r="26" spans="1:17" ht="12.75">
      <c r="A26" s="34" t="s">
        <v>80</v>
      </c>
      <c r="B26" s="34" t="s">
        <v>65</v>
      </c>
      <c r="C26" s="33">
        <v>0</v>
      </c>
      <c r="D26" s="33">
        <v>0</v>
      </c>
      <c r="E26" s="36">
        <v>0</v>
      </c>
      <c r="F26" s="33">
        <v>0</v>
      </c>
      <c r="G26" s="33">
        <v>0</v>
      </c>
      <c r="H26" s="33">
        <v>0</v>
      </c>
      <c r="I26" s="33">
        <v>0</v>
      </c>
      <c r="J26" s="33">
        <v>0</v>
      </c>
      <c r="K26" s="33">
        <v>0</v>
      </c>
      <c r="L26" s="33">
        <v>0</v>
      </c>
      <c r="M26" s="33">
        <v>0</v>
      </c>
      <c r="N26" s="33">
        <v>0</v>
      </c>
      <c r="O26" s="33">
        <v>0</v>
      </c>
      <c r="P26" s="33">
        <v>0</v>
      </c>
      <c r="Q26" s="33">
        <v>0</v>
      </c>
    </row>
    <row r="27" spans="1:17" ht="12.75">
      <c r="A27" s="34" t="s">
        <v>81</v>
      </c>
      <c r="B27" s="34" t="s">
        <v>67</v>
      </c>
      <c r="C27" s="33">
        <v>0</v>
      </c>
      <c r="D27" s="33">
        <v>0</v>
      </c>
      <c r="E27" s="36">
        <v>0</v>
      </c>
      <c r="F27" s="33">
        <v>0</v>
      </c>
      <c r="G27" s="33">
        <v>0</v>
      </c>
      <c r="H27" s="33">
        <v>0</v>
      </c>
      <c r="I27" s="33">
        <v>0</v>
      </c>
      <c r="J27" s="33">
        <v>0</v>
      </c>
      <c r="K27" s="33">
        <v>0</v>
      </c>
      <c r="L27" s="33">
        <v>0</v>
      </c>
      <c r="M27" s="33">
        <v>0</v>
      </c>
      <c r="N27" s="33">
        <v>0</v>
      </c>
      <c r="O27" s="33">
        <v>0</v>
      </c>
      <c r="P27" s="33">
        <v>0</v>
      </c>
      <c r="Q27" s="33">
        <v>0</v>
      </c>
    </row>
    <row r="28" spans="1:17" ht="12.75">
      <c r="A28" s="34" t="s">
        <v>82</v>
      </c>
      <c r="B28" s="34" t="s">
        <v>207</v>
      </c>
      <c r="C28" s="33">
        <v>0</v>
      </c>
      <c r="D28" s="33">
        <v>0</v>
      </c>
      <c r="E28" s="36">
        <v>0</v>
      </c>
      <c r="F28" s="33">
        <v>0</v>
      </c>
      <c r="G28" s="33">
        <v>0</v>
      </c>
      <c r="H28" s="33">
        <v>0</v>
      </c>
      <c r="I28" s="33">
        <v>0</v>
      </c>
      <c r="J28" s="33">
        <v>0</v>
      </c>
      <c r="K28" s="33">
        <v>0</v>
      </c>
      <c r="L28" s="33">
        <v>0</v>
      </c>
      <c r="M28" s="33">
        <v>0</v>
      </c>
      <c r="N28" s="33">
        <v>0</v>
      </c>
      <c r="O28" s="33">
        <v>0</v>
      </c>
      <c r="P28" s="33">
        <v>0</v>
      </c>
      <c r="Q28" s="33">
        <v>0</v>
      </c>
    </row>
    <row r="29" spans="1:17" ht="15" customHeight="1">
      <c r="A29" s="38">
        <v>3</v>
      </c>
      <c r="B29" s="34" t="s">
        <v>83</v>
      </c>
      <c r="C29" s="36">
        <v>0</v>
      </c>
      <c r="D29" s="36">
        <v>0</v>
      </c>
      <c r="E29" s="36">
        <v>0</v>
      </c>
      <c r="F29" s="36">
        <f>SUM(F30:F37)</f>
        <v>0</v>
      </c>
      <c r="G29" s="36">
        <f>SUM(G30:G37)</f>
        <v>0</v>
      </c>
      <c r="H29" s="33">
        <v>0</v>
      </c>
      <c r="I29" s="33">
        <v>0</v>
      </c>
      <c r="J29" s="33">
        <v>0</v>
      </c>
      <c r="K29" s="33">
        <v>0</v>
      </c>
      <c r="L29" s="33">
        <f>SUM(L30:L37)</f>
        <v>0</v>
      </c>
      <c r="M29" s="33">
        <f>SUM(M30:M37)</f>
        <v>0</v>
      </c>
      <c r="N29" s="33">
        <v>0</v>
      </c>
      <c r="O29" s="36">
        <f>SUM(O30:O37)</f>
        <v>0</v>
      </c>
      <c r="P29" s="36">
        <f>SUM(P30:P37)</f>
        <v>0</v>
      </c>
      <c r="Q29" s="33">
        <v>0</v>
      </c>
    </row>
    <row r="30" spans="1:17" ht="15.75" customHeight="1">
      <c r="A30" s="34" t="s">
        <v>84</v>
      </c>
      <c r="B30" s="34" t="s">
        <v>85</v>
      </c>
      <c r="C30" s="36">
        <v>0</v>
      </c>
      <c r="D30" s="36">
        <v>0</v>
      </c>
      <c r="E30" s="36">
        <v>0</v>
      </c>
      <c r="F30" s="36">
        <v>0</v>
      </c>
      <c r="G30" s="36">
        <v>0</v>
      </c>
      <c r="H30" s="36">
        <v>0</v>
      </c>
      <c r="I30" s="33">
        <v>0</v>
      </c>
      <c r="J30" s="33">
        <v>0</v>
      </c>
      <c r="K30" s="33">
        <v>0</v>
      </c>
      <c r="L30" s="33">
        <v>0</v>
      </c>
      <c r="M30" s="33">
        <v>0</v>
      </c>
      <c r="N30" s="33">
        <v>0</v>
      </c>
      <c r="O30" s="36">
        <v>0</v>
      </c>
      <c r="P30" s="36">
        <v>0</v>
      </c>
      <c r="Q30" s="36">
        <v>0</v>
      </c>
    </row>
    <row r="31" spans="1:17" ht="39">
      <c r="A31" s="34" t="s">
        <v>86</v>
      </c>
      <c r="B31" s="34" t="s">
        <v>87</v>
      </c>
      <c r="C31" s="33">
        <v>0</v>
      </c>
      <c r="D31" s="33">
        <v>0</v>
      </c>
      <c r="E31" s="36">
        <v>0</v>
      </c>
      <c r="F31" s="33">
        <v>0</v>
      </c>
      <c r="G31" s="33">
        <v>0</v>
      </c>
      <c r="H31" s="33">
        <v>0</v>
      </c>
      <c r="I31" s="33">
        <v>0</v>
      </c>
      <c r="J31" s="33">
        <v>0</v>
      </c>
      <c r="K31" s="33">
        <v>0</v>
      </c>
      <c r="L31" s="33">
        <v>0</v>
      </c>
      <c r="M31" s="33">
        <v>0</v>
      </c>
      <c r="N31" s="33">
        <v>0</v>
      </c>
      <c r="O31" s="33">
        <v>0</v>
      </c>
      <c r="P31" s="33">
        <v>0</v>
      </c>
      <c r="Q31" s="33">
        <v>0</v>
      </c>
    </row>
    <row r="32" spans="1:17" ht="26.25">
      <c r="A32" s="34" t="s">
        <v>88</v>
      </c>
      <c r="B32" s="34" t="s">
        <v>89</v>
      </c>
      <c r="C32" s="33">
        <v>0</v>
      </c>
      <c r="D32" s="33">
        <v>0</v>
      </c>
      <c r="E32" s="36">
        <v>0</v>
      </c>
      <c r="F32" s="33">
        <v>0</v>
      </c>
      <c r="G32" s="33">
        <v>0</v>
      </c>
      <c r="H32" s="33">
        <v>0</v>
      </c>
      <c r="I32" s="33">
        <v>0</v>
      </c>
      <c r="J32" s="33">
        <v>0</v>
      </c>
      <c r="K32" s="33">
        <v>0</v>
      </c>
      <c r="L32" s="33">
        <v>0</v>
      </c>
      <c r="M32" s="33">
        <v>0</v>
      </c>
      <c r="N32" s="33">
        <v>0</v>
      </c>
      <c r="O32" s="33">
        <v>0</v>
      </c>
      <c r="P32" s="33">
        <v>0</v>
      </c>
      <c r="Q32" s="33">
        <v>0</v>
      </c>
    </row>
    <row r="33" spans="1:17" ht="26.25">
      <c r="A33" s="34" t="s">
        <v>90</v>
      </c>
      <c r="B33" s="34" t="s">
        <v>91</v>
      </c>
      <c r="C33" s="33">
        <v>0</v>
      </c>
      <c r="D33" s="33">
        <v>0</v>
      </c>
      <c r="E33" s="36">
        <v>0</v>
      </c>
      <c r="F33" s="33">
        <v>0</v>
      </c>
      <c r="G33" s="33">
        <v>0</v>
      </c>
      <c r="H33" s="33">
        <v>0</v>
      </c>
      <c r="I33" s="33">
        <v>0</v>
      </c>
      <c r="J33" s="33">
        <v>0</v>
      </c>
      <c r="K33" s="33">
        <v>0</v>
      </c>
      <c r="L33" s="33">
        <v>0</v>
      </c>
      <c r="M33" s="33">
        <v>0</v>
      </c>
      <c r="N33" s="33">
        <v>0</v>
      </c>
      <c r="O33" s="33">
        <v>0</v>
      </c>
      <c r="P33" s="33">
        <v>0</v>
      </c>
      <c r="Q33" s="33">
        <v>0</v>
      </c>
    </row>
    <row r="34" spans="1:17" ht="26.25">
      <c r="A34" s="34" t="s">
        <v>92</v>
      </c>
      <c r="B34" s="34" t="s">
        <v>93</v>
      </c>
      <c r="C34" s="33">
        <v>0</v>
      </c>
      <c r="D34" s="33">
        <v>0</v>
      </c>
      <c r="E34" s="36">
        <v>0</v>
      </c>
      <c r="F34" s="33">
        <v>0</v>
      </c>
      <c r="G34" s="33">
        <v>0</v>
      </c>
      <c r="H34" s="33">
        <v>0</v>
      </c>
      <c r="I34" s="33">
        <v>0</v>
      </c>
      <c r="J34" s="33">
        <v>0</v>
      </c>
      <c r="K34" s="33">
        <v>0</v>
      </c>
      <c r="L34" s="33">
        <v>0</v>
      </c>
      <c r="M34" s="33">
        <v>0</v>
      </c>
      <c r="N34" s="33">
        <v>0</v>
      </c>
      <c r="O34" s="33">
        <v>0</v>
      </c>
      <c r="P34" s="33">
        <v>0</v>
      </c>
      <c r="Q34" s="33">
        <v>0</v>
      </c>
    </row>
    <row r="35" spans="1:17" ht="12.75">
      <c r="A35" s="34" t="s">
        <v>94</v>
      </c>
      <c r="B35" s="34" t="s">
        <v>95</v>
      </c>
      <c r="C35" s="33">
        <v>0</v>
      </c>
      <c r="D35" s="33">
        <v>0</v>
      </c>
      <c r="E35" s="36">
        <v>0</v>
      </c>
      <c r="F35" s="33">
        <v>0</v>
      </c>
      <c r="G35" s="33">
        <v>0</v>
      </c>
      <c r="H35" s="33">
        <v>0</v>
      </c>
      <c r="I35" s="33">
        <v>0</v>
      </c>
      <c r="J35" s="33">
        <v>0</v>
      </c>
      <c r="K35" s="33">
        <v>0</v>
      </c>
      <c r="L35" s="33">
        <v>0</v>
      </c>
      <c r="M35" s="33">
        <v>0</v>
      </c>
      <c r="N35" s="33">
        <v>0</v>
      </c>
      <c r="O35" s="33">
        <v>0</v>
      </c>
      <c r="P35" s="33">
        <v>0</v>
      </c>
      <c r="Q35" s="33">
        <v>0</v>
      </c>
    </row>
    <row r="36" spans="1:17" ht="12.75">
      <c r="A36" s="34" t="s">
        <v>96</v>
      </c>
      <c r="B36" s="34" t="s">
        <v>97</v>
      </c>
      <c r="C36" s="33">
        <v>0</v>
      </c>
      <c r="D36" s="33">
        <v>0</v>
      </c>
      <c r="E36" s="36">
        <v>0</v>
      </c>
      <c r="F36" s="33">
        <v>0</v>
      </c>
      <c r="G36" s="33">
        <v>0</v>
      </c>
      <c r="H36" s="33">
        <v>0</v>
      </c>
      <c r="I36" s="33">
        <v>0</v>
      </c>
      <c r="J36" s="33">
        <v>0</v>
      </c>
      <c r="K36" s="33">
        <v>0</v>
      </c>
      <c r="L36" s="33">
        <v>0</v>
      </c>
      <c r="M36" s="33">
        <v>0</v>
      </c>
      <c r="N36" s="33">
        <v>0</v>
      </c>
      <c r="O36" s="33">
        <v>0</v>
      </c>
      <c r="P36" s="33">
        <v>0</v>
      </c>
      <c r="Q36" s="33">
        <v>0</v>
      </c>
    </row>
    <row r="37" spans="1:17" ht="12.75">
      <c r="A37" s="34" t="s">
        <v>98</v>
      </c>
      <c r="B37" s="34" t="s">
        <v>99</v>
      </c>
      <c r="C37" s="33">
        <v>0</v>
      </c>
      <c r="D37" s="33">
        <v>0</v>
      </c>
      <c r="E37" s="36">
        <v>0</v>
      </c>
      <c r="F37" s="33">
        <v>0</v>
      </c>
      <c r="G37" s="33">
        <v>0</v>
      </c>
      <c r="H37" s="33">
        <v>0</v>
      </c>
      <c r="I37" s="33">
        <v>0</v>
      </c>
      <c r="J37" s="33">
        <v>0</v>
      </c>
      <c r="K37" s="33">
        <v>0</v>
      </c>
      <c r="L37" s="33">
        <v>0</v>
      </c>
      <c r="M37" s="33">
        <v>0</v>
      </c>
      <c r="N37" s="33">
        <v>0</v>
      </c>
      <c r="O37" s="33">
        <v>0</v>
      </c>
      <c r="P37" s="33">
        <v>0</v>
      </c>
      <c r="Q37" s="33">
        <v>0</v>
      </c>
    </row>
    <row r="38" spans="1:17" ht="12.75">
      <c r="A38" s="37"/>
      <c r="B38" s="37"/>
      <c r="C38" s="32"/>
      <c r="D38" s="32"/>
      <c r="E38" s="32"/>
      <c r="F38" s="32"/>
      <c r="G38" s="32"/>
      <c r="H38" s="32"/>
      <c r="I38" s="32"/>
      <c r="J38" s="32"/>
      <c r="K38" s="32"/>
      <c r="L38" s="32"/>
      <c r="M38" s="32"/>
      <c r="N38" s="32"/>
      <c r="O38" s="32"/>
      <c r="P38" s="32"/>
      <c r="Q38" s="32"/>
    </row>
    <row r="39" spans="1:17" ht="30.75" customHeight="1">
      <c r="A39" s="197"/>
      <c r="B39" s="197"/>
      <c r="C39" s="197"/>
      <c r="D39" s="197"/>
      <c r="E39" s="197"/>
      <c r="F39" s="197"/>
      <c r="G39" s="197"/>
      <c r="H39" s="197"/>
      <c r="I39" s="197"/>
      <c r="J39" s="197"/>
      <c r="K39" s="197"/>
      <c r="L39" s="197"/>
      <c r="M39" s="197"/>
      <c r="N39" s="197"/>
      <c r="O39" s="197"/>
      <c r="P39" s="197"/>
      <c r="Q39" s="197"/>
    </row>
    <row r="40" spans="1:17" ht="12.75">
      <c r="A40" s="199"/>
      <c r="B40" s="199"/>
      <c r="C40" s="199"/>
      <c r="D40" s="199"/>
      <c r="E40" s="199"/>
      <c r="F40" s="199"/>
      <c r="G40" s="199"/>
      <c r="H40" s="199"/>
      <c r="I40" s="199"/>
      <c r="J40" s="199"/>
      <c r="K40" s="199"/>
      <c r="L40" s="199"/>
      <c r="M40" s="199"/>
      <c r="N40" s="199"/>
      <c r="O40" s="199"/>
      <c r="P40" s="199"/>
      <c r="Q40" s="199"/>
    </row>
    <row r="41" spans="1:17" ht="12.75">
      <c r="A41" s="195"/>
      <c r="B41" s="195"/>
      <c r="C41" s="195"/>
      <c r="D41" s="195"/>
      <c r="E41" s="195"/>
      <c r="F41" s="195"/>
      <c r="G41" s="195"/>
      <c r="H41" s="195"/>
      <c r="I41" s="195"/>
      <c r="J41" s="195"/>
      <c r="K41" s="195"/>
      <c r="L41" s="195"/>
      <c r="M41" s="195"/>
      <c r="N41" s="195"/>
      <c r="O41" s="195"/>
      <c r="P41" s="195"/>
      <c r="Q41" s="195"/>
    </row>
    <row r="42" spans="1:17" ht="33.75" customHeight="1">
      <c r="A42" s="196"/>
      <c r="B42" s="196"/>
      <c r="C42" s="196"/>
      <c r="D42" s="196"/>
      <c r="E42" s="196"/>
      <c r="F42" s="196"/>
      <c r="G42" s="196"/>
      <c r="H42" s="196"/>
      <c r="I42" s="196"/>
      <c r="J42" s="196"/>
      <c r="K42" s="196"/>
      <c r="L42" s="196"/>
      <c r="M42" s="196"/>
      <c r="N42" s="196"/>
      <c r="O42" s="196"/>
      <c r="P42" s="196"/>
      <c r="Q42" s="196"/>
    </row>
    <row r="44" spans="1:17" ht="30" customHeight="1">
      <c r="A44" s="197"/>
      <c r="B44" s="197"/>
      <c r="C44" s="197"/>
      <c r="D44" s="197"/>
      <c r="E44" s="197"/>
      <c r="F44" s="197"/>
      <c r="G44" s="197"/>
      <c r="H44" s="197"/>
      <c r="I44" s="197"/>
      <c r="J44" s="197"/>
      <c r="K44" s="197"/>
      <c r="L44" s="197"/>
      <c r="M44" s="197"/>
      <c r="N44" s="197"/>
      <c r="O44" s="197"/>
      <c r="P44" s="197"/>
      <c r="Q44" s="197"/>
    </row>
    <row r="45" spans="1:17" ht="27.75" customHeight="1">
      <c r="A45" s="198"/>
      <c r="B45" s="198"/>
      <c r="C45" s="198"/>
      <c r="D45" s="198"/>
      <c r="E45" s="198"/>
      <c r="F45" s="198"/>
      <c r="G45" s="198"/>
      <c r="H45" s="198"/>
      <c r="I45" s="198"/>
      <c r="J45" s="198"/>
      <c r="K45" s="198"/>
      <c r="L45" s="198"/>
      <c r="M45" s="198"/>
      <c r="N45" s="198"/>
      <c r="O45" s="198"/>
      <c r="P45" s="198"/>
      <c r="Q45" s="198"/>
    </row>
  </sheetData>
  <sheetProtection/>
  <mergeCells count="15">
    <mergeCell ref="A41:Q41"/>
    <mergeCell ref="A42:Q42"/>
    <mergeCell ref="A44:Q44"/>
    <mergeCell ref="A45:Q45"/>
    <mergeCell ref="A39:Q39"/>
    <mergeCell ref="A40:Q40"/>
    <mergeCell ref="B3:B5"/>
    <mergeCell ref="A2:G2"/>
    <mergeCell ref="C3:Q3"/>
    <mergeCell ref="C4:E4"/>
    <mergeCell ref="F4:H4"/>
    <mergeCell ref="I4:K4"/>
    <mergeCell ref="L4:N4"/>
    <mergeCell ref="O4:Q4"/>
    <mergeCell ref="A3:A5"/>
  </mergeCells>
  <printOptions/>
  <pageMargins left="0.32" right="0.24" top="0.58" bottom="0.15" header="0.3" footer="0.15"/>
  <pageSetup fitToHeight="1" fitToWidth="1"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pageSetUpPr fitToPage="1"/>
  </sheetPr>
  <dimension ref="A1:L8"/>
  <sheetViews>
    <sheetView zoomScalePageLayoutView="0" workbookViewId="0" topLeftCell="A1">
      <selection activeCell="A2" sqref="A2:L2"/>
    </sheetView>
  </sheetViews>
  <sheetFormatPr defaultColWidth="16.7109375" defaultRowHeight="15"/>
  <cols>
    <col min="1" max="1" width="3.57421875" style="68" customWidth="1"/>
    <col min="2" max="2" width="19.28125" style="68" customWidth="1"/>
    <col min="3" max="3" width="11.28125" style="68" customWidth="1"/>
    <col min="4" max="4" width="26.28125" style="68" customWidth="1"/>
    <col min="5" max="5" width="18.421875" style="68" customWidth="1"/>
    <col min="6" max="6" width="15.00390625" style="68" customWidth="1"/>
    <col min="7" max="7" width="19.28125" style="68" customWidth="1"/>
    <col min="8" max="8" width="36.421875" style="68" customWidth="1"/>
    <col min="9" max="9" width="15.140625" style="68" customWidth="1"/>
    <col min="10" max="10" width="13.421875" style="68" customWidth="1"/>
    <col min="11" max="11" width="13.28125" style="68" customWidth="1"/>
    <col min="12" max="12" width="19.00390625" style="68" customWidth="1"/>
    <col min="13" max="16384" width="16.7109375" style="68" customWidth="1"/>
  </cols>
  <sheetData>
    <row r="1" ht="20.25" customHeight="1">
      <c r="A1" s="68" t="s">
        <v>100</v>
      </c>
    </row>
    <row r="2" spans="1:12" ht="27" customHeight="1">
      <c r="A2" s="200" t="s">
        <v>282</v>
      </c>
      <c r="B2" s="200"/>
      <c r="C2" s="200"/>
      <c r="D2" s="200"/>
      <c r="E2" s="200"/>
      <c r="F2" s="200"/>
      <c r="G2" s="200"/>
      <c r="H2" s="200"/>
      <c r="I2" s="200"/>
      <c r="J2" s="200"/>
      <c r="K2" s="200"/>
      <c r="L2" s="200"/>
    </row>
    <row r="3" spans="1:12" ht="112.5" customHeight="1">
      <c r="A3" s="33" t="s">
        <v>104</v>
      </c>
      <c r="B3" s="33" t="s">
        <v>174</v>
      </c>
      <c r="C3" s="33" t="s">
        <v>175</v>
      </c>
      <c r="D3" s="33" t="s">
        <v>176</v>
      </c>
      <c r="E3" s="204" t="s">
        <v>177</v>
      </c>
      <c r="F3" s="205"/>
      <c r="G3" s="33" t="s">
        <v>178</v>
      </c>
      <c r="H3" s="33" t="s">
        <v>179</v>
      </c>
      <c r="I3" s="33" t="s">
        <v>180</v>
      </c>
      <c r="J3" s="33" t="s">
        <v>235</v>
      </c>
      <c r="K3" s="33" t="s">
        <v>234</v>
      </c>
      <c r="L3" s="33" t="s">
        <v>181</v>
      </c>
    </row>
    <row r="4" spans="1:12" ht="14.25" customHeight="1">
      <c r="A4" s="64" t="s">
        <v>182</v>
      </c>
      <c r="B4" s="64" t="s">
        <v>183</v>
      </c>
      <c r="C4" s="64" t="s">
        <v>184</v>
      </c>
      <c r="D4" s="64" t="s">
        <v>185</v>
      </c>
      <c r="E4" s="206" t="s">
        <v>186</v>
      </c>
      <c r="F4" s="207"/>
      <c r="G4" s="64" t="s">
        <v>187</v>
      </c>
      <c r="H4" s="64" t="s">
        <v>188</v>
      </c>
      <c r="I4" s="64" t="s">
        <v>189</v>
      </c>
      <c r="J4" s="64" t="s">
        <v>190</v>
      </c>
      <c r="K4" s="64" t="s">
        <v>191</v>
      </c>
      <c r="L4" s="64" t="s">
        <v>192</v>
      </c>
    </row>
    <row r="5" spans="1:12" ht="45.75" customHeight="1">
      <c r="A5" s="201">
        <v>1</v>
      </c>
      <c r="B5" s="201" t="s">
        <v>702</v>
      </c>
      <c r="C5" s="203" t="s">
        <v>269</v>
      </c>
      <c r="D5" s="201" t="s">
        <v>264</v>
      </c>
      <c r="E5" s="69" t="s">
        <v>262</v>
      </c>
      <c r="F5" s="69" t="s">
        <v>261</v>
      </c>
      <c r="G5" s="201" t="s">
        <v>35</v>
      </c>
      <c r="H5" s="201" t="s">
        <v>34</v>
      </c>
      <c r="I5" s="201">
        <v>0</v>
      </c>
      <c r="J5" s="201" t="s">
        <v>31</v>
      </c>
      <c r="K5" s="201" t="s">
        <v>31</v>
      </c>
      <c r="L5" s="201" t="s">
        <v>193</v>
      </c>
    </row>
    <row r="6" spans="1:12" ht="40.5" customHeight="1">
      <c r="A6" s="202"/>
      <c r="B6" s="202"/>
      <c r="C6" s="203"/>
      <c r="D6" s="202"/>
      <c r="E6" s="69" t="s">
        <v>259</v>
      </c>
      <c r="F6" s="69" t="s">
        <v>261</v>
      </c>
      <c r="G6" s="202"/>
      <c r="H6" s="202"/>
      <c r="I6" s="202"/>
      <c r="J6" s="202"/>
      <c r="K6" s="202"/>
      <c r="L6" s="202"/>
    </row>
    <row r="7" spans="1:12" ht="39" customHeight="1">
      <c r="A7" s="203">
        <v>2</v>
      </c>
      <c r="B7" s="203" t="s">
        <v>263</v>
      </c>
      <c r="C7" s="203" t="s">
        <v>269</v>
      </c>
      <c r="D7" s="203" t="s">
        <v>264</v>
      </c>
      <c r="E7" s="69" t="s">
        <v>258</v>
      </c>
      <c r="F7" s="69" t="s">
        <v>268</v>
      </c>
      <c r="G7" s="203" t="s">
        <v>35</v>
      </c>
      <c r="H7" s="203" t="s">
        <v>265</v>
      </c>
      <c r="I7" s="203">
        <v>0</v>
      </c>
      <c r="J7" s="201" t="s">
        <v>31</v>
      </c>
      <c r="K7" s="201" t="s">
        <v>31</v>
      </c>
      <c r="L7" s="201" t="s">
        <v>193</v>
      </c>
    </row>
    <row r="8" spans="1:12" ht="42" customHeight="1">
      <c r="A8" s="203"/>
      <c r="B8" s="203"/>
      <c r="C8" s="203"/>
      <c r="D8" s="203"/>
      <c r="E8" s="69" t="s">
        <v>260</v>
      </c>
      <c r="F8" s="69" t="s">
        <v>257</v>
      </c>
      <c r="G8" s="203"/>
      <c r="H8" s="203"/>
      <c r="I8" s="203"/>
      <c r="J8" s="202"/>
      <c r="K8" s="202"/>
      <c r="L8" s="202"/>
    </row>
  </sheetData>
  <sheetProtection/>
  <mergeCells count="23">
    <mergeCell ref="L7:L8"/>
    <mergeCell ref="E4:F4"/>
    <mergeCell ref="L5:L6"/>
    <mergeCell ref="A7:A8"/>
    <mergeCell ref="B7:B8"/>
    <mergeCell ref="C7:C8"/>
    <mergeCell ref="D7:D8"/>
    <mergeCell ref="G7:G8"/>
    <mergeCell ref="H7:H8"/>
    <mergeCell ref="I7:I8"/>
    <mergeCell ref="J7:J8"/>
    <mergeCell ref="K7:K8"/>
    <mergeCell ref="I5:I6"/>
    <mergeCell ref="J5:J6"/>
    <mergeCell ref="K5:K6"/>
    <mergeCell ref="E3:F3"/>
    <mergeCell ref="A2:L2"/>
    <mergeCell ref="A5:A6"/>
    <mergeCell ref="B5:B6"/>
    <mergeCell ref="C5:C6"/>
    <mergeCell ref="D5:D6"/>
    <mergeCell ref="G5:G6"/>
    <mergeCell ref="H5:H6"/>
  </mergeCells>
  <printOptions/>
  <pageMargins left="0.26" right="0.15" top="0.75" bottom="0.75" header="0.3" footer="0.3"/>
  <pageSetup fitToHeight="1" fitToWidth="1" orientation="landscape" paperSize="9" scale="68" r:id="rId1"/>
</worksheet>
</file>

<file path=xl/worksheets/sheet14.xml><?xml version="1.0" encoding="utf-8"?>
<worksheet xmlns="http://schemas.openxmlformats.org/spreadsheetml/2006/main" xmlns:r="http://schemas.openxmlformats.org/officeDocument/2006/relationships">
  <sheetPr>
    <pageSetUpPr fitToPage="1"/>
  </sheetPr>
  <dimension ref="A1:N13"/>
  <sheetViews>
    <sheetView zoomScalePageLayoutView="0" workbookViewId="0" topLeftCell="A1">
      <selection activeCell="A2" sqref="A2"/>
    </sheetView>
  </sheetViews>
  <sheetFormatPr defaultColWidth="9.140625" defaultRowHeight="15"/>
  <cols>
    <col min="1" max="1" width="4.8515625" style="1" customWidth="1"/>
    <col min="2" max="2" width="57.140625" style="1" customWidth="1"/>
    <col min="3" max="3" width="20.7109375" style="1" customWidth="1"/>
    <col min="4" max="4" width="21.7109375" style="1" customWidth="1"/>
    <col min="5" max="5" width="37.00390625" style="1" customWidth="1"/>
    <col min="6" max="6" width="30.28125" style="1" customWidth="1"/>
    <col min="7" max="16384" width="9.140625" style="1" customWidth="1"/>
  </cols>
  <sheetData>
    <row r="1" ht="21" customHeight="1">
      <c r="A1" s="1" t="s">
        <v>100</v>
      </c>
    </row>
    <row r="2" spans="1:14" ht="20.25" customHeight="1">
      <c r="A2" s="44" t="s">
        <v>283</v>
      </c>
      <c r="B2" s="44"/>
      <c r="C2" s="44"/>
      <c r="D2" s="44"/>
      <c r="E2" s="44"/>
      <c r="F2" s="44"/>
      <c r="G2" s="44"/>
      <c r="H2" s="44"/>
      <c r="I2" s="44"/>
      <c r="J2" s="44"/>
      <c r="K2" s="44"/>
      <c r="L2" s="44"/>
      <c r="M2" s="44"/>
      <c r="N2" s="44"/>
    </row>
    <row r="3" ht="8.25" customHeight="1"/>
    <row r="4" spans="1:6" ht="24" customHeight="1">
      <c r="A4" s="41" t="s">
        <v>104</v>
      </c>
      <c r="B4" s="41" t="s">
        <v>164</v>
      </c>
      <c r="C4" s="39" t="s">
        <v>165</v>
      </c>
      <c r="D4" s="209" t="s">
        <v>0</v>
      </c>
      <c r="E4" s="210"/>
      <c r="F4" s="70" t="s">
        <v>248</v>
      </c>
    </row>
    <row r="5" spans="1:6" ht="36" customHeight="1">
      <c r="A5" s="213">
        <v>1</v>
      </c>
      <c r="B5" s="211" t="s">
        <v>237</v>
      </c>
      <c r="C5" s="216" t="s">
        <v>166</v>
      </c>
      <c r="D5" s="218" t="s">
        <v>247</v>
      </c>
      <c r="E5" s="220" t="s">
        <v>236</v>
      </c>
      <c r="F5" s="163" t="s">
        <v>249</v>
      </c>
    </row>
    <row r="6" spans="1:6" ht="9.75" customHeight="1">
      <c r="A6" s="214"/>
      <c r="B6" s="212"/>
      <c r="C6" s="217"/>
      <c r="D6" s="219"/>
      <c r="E6" s="221"/>
      <c r="F6" s="208"/>
    </row>
    <row r="7" spans="1:6" ht="30" customHeight="1">
      <c r="A7" s="214"/>
      <c r="B7" s="211" t="s">
        <v>36</v>
      </c>
      <c r="C7" s="216" t="s">
        <v>166</v>
      </c>
      <c r="D7" s="45" t="s">
        <v>37</v>
      </c>
      <c r="E7" s="29" t="s">
        <v>39</v>
      </c>
      <c r="F7" s="65" t="s">
        <v>250</v>
      </c>
    </row>
    <row r="8" spans="1:6" ht="29.25" customHeight="1">
      <c r="A8" s="215"/>
      <c r="B8" s="212"/>
      <c r="C8" s="217"/>
      <c r="D8" s="40" t="s">
        <v>38</v>
      </c>
      <c r="E8" s="29" t="s">
        <v>40</v>
      </c>
      <c r="F8" s="65" t="s">
        <v>250</v>
      </c>
    </row>
    <row r="9" spans="1:6" ht="31.5" customHeight="1">
      <c r="A9" s="41">
        <v>2</v>
      </c>
      <c r="B9" s="42" t="s">
        <v>167</v>
      </c>
      <c r="C9" s="39" t="s">
        <v>168</v>
      </c>
      <c r="D9" s="39">
        <v>0</v>
      </c>
      <c r="E9" s="39" t="s">
        <v>31</v>
      </c>
      <c r="F9" s="39" t="s">
        <v>31</v>
      </c>
    </row>
    <row r="10" spans="1:6" ht="32.25" customHeight="1">
      <c r="A10" s="43" t="s">
        <v>18</v>
      </c>
      <c r="B10" s="42" t="s">
        <v>169</v>
      </c>
      <c r="C10" s="39" t="s">
        <v>168</v>
      </c>
      <c r="D10" s="39">
        <v>0</v>
      </c>
      <c r="E10" s="39" t="s">
        <v>31</v>
      </c>
      <c r="F10" s="39" t="s">
        <v>31</v>
      </c>
    </row>
    <row r="11" spans="1:6" ht="39">
      <c r="A11" s="43" t="s">
        <v>19</v>
      </c>
      <c r="B11" s="42" t="s">
        <v>170</v>
      </c>
      <c r="C11" s="39" t="s">
        <v>168</v>
      </c>
      <c r="D11" s="39">
        <v>0</v>
      </c>
      <c r="E11" s="39" t="s">
        <v>31</v>
      </c>
      <c r="F11" s="39" t="s">
        <v>31</v>
      </c>
    </row>
    <row r="12" spans="1:6" ht="30" customHeight="1">
      <c r="A12" s="41">
        <v>3</v>
      </c>
      <c r="B12" s="42" t="s">
        <v>171</v>
      </c>
      <c r="C12" s="39" t="s">
        <v>172</v>
      </c>
      <c r="D12" s="39" t="s">
        <v>31</v>
      </c>
      <c r="E12" s="39" t="s">
        <v>31</v>
      </c>
      <c r="F12" s="39" t="s">
        <v>31</v>
      </c>
    </row>
    <row r="13" spans="1:6" ht="27" customHeight="1">
      <c r="A13" s="41">
        <v>4</v>
      </c>
      <c r="B13" s="42" t="s">
        <v>173</v>
      </c>
      <c r="C13" s="39" t="s">
        <v>172</v>
      </c>
      <c r="D13" s="39" t="s">
        <v>31</v>
      </c>
      <c r="E13" s="39" t="s">
        <v>31</v>
      </c>
      <c r="F13" s="39" t="s">
        <v>31</v>
      </c>
    </row>
  </sheetData>
  <sheetProtection/>
  <mergeCells count="9">
    <mergeCell ref="F5:F6"/>
    <mergeCell ref="D4:E4"/>
    <mergeCell ref="B7:B8"/>
    <mergeCell ref="A5:A8"/>
    <mergeCell ref="C5:C6"/>
    <mergeCell ref="D5:D6"/>
    <mergeCell ref="E5:E6"/>
    <mergeCell ref="B5:B6"/>
    <mergeCell ref="C7:C8"/>
  </mergeCells>
  <printOptions/>
  <pageMargins left="0.31496062992125984" right="0.31496062992125984" top="0.1968503937007874" bottom="0.15748031496062992" header="0.31496062992125984" footer="0.11811023622047245"/>
  <pageSetup fitToHeight="1" fitToWidth="1" orientation="landscape" paperSize="9" scale="82" r:id="rId1"/>
</worksheet>
</file>

<file path=xl/worksheets/sheet15.xml><?xml version="1.0" encoding="utf-8"?>
<worksheet xmlns="http://schemas.openxmlformats.org/spreadsheetml/2006/main" xmlns:r="http://schemas.openxmlformats.org/officeDocument/2006/relationships">
  <sheetPr>
    <pageSetUpPr fitToPage="1"/>
  </sheetPr>
  <dimension ref="A1:AE7"/>
  <sheetViews>
    <sheetView zoomScale="102" zoomScaleNormal="102" zoomScalePageLayoutView="0" workbookViewId="0" topLeftCell="A1">
      <selection activeCell="A2" sqref="A2"/>
    </sheetView>
  </sheetViews>
  <sheetFormatPr defaultColWidth="6.8515625" defaultRowHeight="15"/>
  <cols>
    <col min="1" max="1" width="3.28125" style="99" customWidth="1"/>
    <col min="2" max="2" width="5.140625" style="99" customWidth="1"/>
    <col min="3" max="3" width="4.00390625" style="99" customWidth="1"/>
    <col min="4" max="4" width="3.7109375" style="99" customWidth="1"/>
    <col min="5" max="5" width="4.28125" style="99" customWidth="1"/>
    <col min="6" max="6" width="7.28125" style="99" customWidth="1"/>
    <col min="7" max="7" width="5.8515625" style="99" customWidth="1"/>
    <col min="8" max="8" width="6.140625" style="99" customWidth="1"/>
    <col min="9" max="9" width="3.57421875" style="99" customWidth="1"/>
    <col min="10" max="10" width="6.00390625" style="99" customWidth="1"/>
    <col min="11" max="12" width="6.28125" style="99" customWidth="1"/>
    <col min="13" max="14" width="6.7109375" style="99" customWidth="1"/>
    <col min="15" max="15" width="3.8515625" style="99" customWidth="1"/>
    <col min="16" max="16" width="5.7109375" style="99" customWidth="1"/>
    <col min="17" max="17" width="6.140625" style="99" customWidth="1"/>
    <col min="18" max="18" width="6.7109375" style="99" customWidth="1"/>
    <col min="19" max="19" width="5.28125" style="99" customWidth="1"/>
    <col min="20" max="20" width="5.57421875" style="99" customWidth="1"/>
    <col min="21" max="21" width="6.00390625" style="99" customWidth="1"/>
    <col min="22" max="22" width="3.28125" style="99" customWidth="1"/>
    <col min="23" max="23" width="5.421875" style="99" customWidth="1"/>
    <col min="24" max="24" width="7.421875" style="99" customWidth="1"/>
    <col min="25" max="25" width="6.8515625" style="99" customWidth="1"/>
    <col min="26" max="26" width="4.28125" style="99" customWidth="1"/>
    <col min="27" max="27" width="6.7109375" style="99" customWidth="1"/>
    <col min="28" max="28" width="8.28125" style="99" customWidth="1"/>
    <col min="29" max="29" width="5.421875" style="99" customWidth="1"/>
    <col min="30" max="30" width="6.28125" style="100" customWidth="1"/>
    <col min="31" max="31" width="7.28125" style="100" customWidth="1"/>
    <col min="32" max="16384" width="6.8515625" style="99" customWidth="1"/>
  </cols>
  <sheetData>
    <row r="1" ht="11.25">
      <c r="A1" s="99" t="s">
        <v>100</v>
      </c>
    </row>
    <row r="2" ht="11.25">
      <c r="A2" s="99" t="s">
        <v>284</v>
      </c>
    </row>
    <row r="4" spans="1:31" s="102" customFormat="1" ht="43.5" customHeight="1">
      <c r="A4" s="226" t="s">
        <v>104</v>
      </c>
      <c r="B4" s="228" t="s">
        <v>194</v>
      </c>
      <c r="C4" s="228" t="s">
        <v>195</v>
      </c>
      <c r="D4" s="228" t="s">
        <v>196</v>
      </c>
      <c r="E4" s="222" t="s">
        <v>197</v>
      </c>
      <c r="F4" s="223"/>
      <c r="G4" s="223"/>
      <c r="H4" s="223"/>
      <c r="I4" s="223"/>
      <c r="J4" s="222" t="s">
        <v>198</v>
      </c>
      <c r="K4" s="223"/>
      <c r="L4" s="223"/>
      <c r="M4" s="223"/>
      <c r="N4" s="223"/>
      <c r="O4" s="223"/>
      <c r="P4" s="222" t="s">
        <v>199</v>
      </c>
      <c r="Q4" s="223"/>
      <c r="R4" s="223"/>
      <c r="S4" s="223"/>
      <c r="T4" s="223"/>
      <c r="U4" s="223"/>
      <c r="V4" s="223"/>
      <c r="W4" s="222" t="s">
        <v>200</v>
      </c>
      <c r="X4" s="223"/>
      <c r="Y4" s="223"/>
      <c r="Z4" s="223"/>
      <c r="AA4" s="222" t="s">
        <v>201</v>
      </c>
      <c r="AB4" s="223"/>
      <c r="AC4" s="223"/>
      <c r="AD4" s="224" t="s">
        <v>202</v>
      </c>
      <c r="AE4" s="225"/>
    </row>
    <row r="5" spans="1:31" s="102" customFormat="1" ht="257.25" customHeight="1">
      <c r="A5" s="227"/>
      <c r="B5" s="229"/>
      <c r="C5" s="229"/>
      <c r="D5" s="229"/>
      <c r="E5" s="120" t="s">
        <v>203</v>
      </c>
      <c r="F5" s="120" t="s">
        <v>204</v>
      </c>
      <c r="G5" s="120" t="s">
        <v>205</v>
      </c>
      <c r="H5" s="120" t="s">
        <v>206</v>
      </c>
      <c r="I5" s="120" t="s">
        <v>207</v>
      </c>
      <c r="J5" s="120" t="s">
        <v>208</v>
      </c>
      <c r="K5" s="120" t="s">
        <v>209</v>
      </c>
      <c r="L5" s="120" t="s">
        <v>210</v>
      </c>
      <c r="M5" s="120" t="s">
        <v>211</v>
      </c>
      <c r="N5" s="120" t="s">
        <v>212</v>
      </c>
      <c r="O5" s="120" t="s">
        <v>213</v>
      </c>
      <c r="P5" s="120" t="s">
        <v>214</v>
      </c>
      <c r="Q5" s="120" t="s">
        <v>215</v>
      </c>
      <c r="R5" s="120" t="s">
        <v>209</v>
      </c>
      <c r="S5" s="120" t="s">
        <v>210</v>
      </c>
      <c r="T5" s="120" t="s">
        <v>211</v>
      </c>
      <c r="U5" s="120" t="s">
        <v>212</v>
      </c>
      <c r="V5" s="120" t="s">
        <v>207</v>
      </c>
      <c r="W5" s="120" t="s">
        <v>216</v>
      </c>
      <c r="X5" s="120" t="s">
        <v>217</v>
      </c>
      <c r="Y5" s="120" t="s">
        <v>218</v>
      </c>
      <c r="Z5" s="120" t="s">
        <v>207</v>
      </c>
      <c r="AA5" s="120" t="s">
        <v>219</v>
      </c>
      <c r="AB5" s="120" t="s">
        <v>220</v>
      </c>
      <c r="AC5" s="120" t="s">
        <v>221</v>
      </c>
      <c r="AD5" s="120" t="s">
        <v>222</v>
      </c>
      <c r="AE5" s="120" t="s">
        <v>223</v>
      </c>
    </row>
    <row r="6" spans="1:31" s="102" customFormat="1" ht="18" customHeight="1">
      <c r="A6" s="101">
        <v>1</v>
      </c>
      <c r="B6" s="101">
        <v>2</v>
      </c>
      <c r="C6" s="101">
        <v>3</v>
      </c>
      <c r="D6" s="101">
        <v>4</v>
      </c>
      <c r="E6" s="101">
        <v>5</v>
      </c>
      <c r="F6" s="101">
        <v>6</v>
      </c>
      <c r="G6" s="101">
        <v>7</v>
      </c>
      <c r="H6" s="101">
        <v>8</v>
      </c>
      <c r="I6" s="101">
        <v>9</v>
      </c>
      <c r="J6" s="101">
        <v>10</v>
      </c>
      <c r="K6" s="101">
        <v>11</v>
      </c>
      <c r="L6" s="101">
        <v>12</v>
      </c>
      <c r="M6" s="101">
        <v>13</v>
      </c>
      <c r="N6" s="101">
        <v>14</v>
      </c>
      <c r="O6" s="101">
        <v>15</v>
      </c>
      <c r="P6" s="101">
        <v>16</v>
      </c>
      <c r="Q6" s="101">
        <v>17</v>
      </c>
      <c r="R6" s="101">
        <v>18</v>
      </c>
      <c r="S6" s="101">
        <v>19</v>
      </c>
      <c r="T6" s="101">
        <v>20</v>
      </c>
      <c r="U6" s="101">
        <v>21</v>
      </c>
      <c r="V6" s="101">
        <v>22</v>
      </c>
      <c r="W6" s="101">
        <v>23</v>
      </c>
      <c r="X6" s="101">
        <v>24</v>
      </c>
      <c r="Y6" s="101">
        <v>25</v>
      </c>
      <c r="Z6" s="101">
        <v>26</v>
      </c>
      <c r="AA6" s="101">
        <v>27</v>
      </c>
      <c r="AB6" s="101">
        <v>28</v>
      </c>
      <c r="AC6" s="101">
        <v>29</v>
      </c>
      <c r="AD6" s="103">
        <v>30</v>
      </c>
      <c r="AE6" s="103">
        <v>31</v>
      </c>
    </row>
    <row r="7" spans="1:31" s="102" customFormat="1" ht="23.25" customHeight="1">
      <c r="A7" s="104" t="s">
        <v>31</v>
      </c>
      <c r="B7" s="104" t="s">
        <v>31</v>
      </c>
      <c r="C7" s="104" t="s">
        <v>31</v>
      </c>
      <c r="D7" s="104" t="s">
        <v>31</v>
      </c>
      <c r="E7" s="104" t="s">
        <v>31</v>
      </c>
      <c r="F7" s="104" t="s">
        <v>31</v>
      </c>
      <c r="G7" s="104" t="s">
        <v>31</v>
      </c>
      <c r="H7" s="104" t="s">
        <v>31</v>
      </c>
      <c r="I7" s="104" t="s">
        <v>31</v>
      </c>
      <c r="J7" s="104" t="s">
        <v>31</v>
      </c>
      <c r="K7" s="104" t="s">
        <v>31</v>
      </c>
      <c r="L7" s="104" t="s">
        <v>31</v>
      </c>
      <c r="M7" s="104" t="s">
        <v>31</v>
      </c>
      <c r="N7" s="104" t="s">
        <v>31</v>
      </c>
      <c r="O7" s="104" t="s">
        <v>31</v>
      </c>
      <c r="P7" s="104" t="s">
        <v>31</v>
      </c>
      <c r="Q7" s="104" t="s">
        <v>31</v>
      </c>
      <c r="R7" s="104" t="s">
        <v>31</v>
      </c>
      <c r="S7" s="104" t="s">
        <v>31</v>
      </c>
      <c r="T7" s="104" t="s">
        <v>31</v>
      </c>
      <c r="U7" s="104" t="s">
        <v>31</v>
      </c>
      <c r="V7" s="104" t="s">
        <v>31</v>
      </c>
      <c r="W7" s="104" t="s">
        <v>31</v>
      </c>
      <c r="X7" s="104" t="s">
        <v>31</v>
      </c>
      <c r="Y7" s="104" t="s">
        <v>31</v>
      </c>
      <c r="Z7" s="104" t="s">
        <v>31</v>
      </c>
      <c r="AA7" s="104" t="s">
        <v>31</v>
      </c>
      <c r="AB7" s="104" t="s">
        <v>31</v>
      </c>
      <c r="AC7" s="104" t="s">
        <v>31</v>
      </c>
      <c r="AD7" s="104" t="s">
        <v>31</v>
      </c>
      <c r="AE7" s="104" t="s">
        <v>31</v>
      </c>
    </row>
  </sheetData>
  <sheetProtection/>
  <mergeCells count="10">
    <mergeCell ref="AA4:AC4"/>
    <mergeCell ref="AD4:AE4"/>
    <mergeCell ref="E4:I4"/>
    <mergeCell ref="J4:O4"/>
    <mergeCell ref="A4:A5"/>
    <mergeCell ref="B4:B5"/>
    <mergeCell ref="C4:C5"/>
    <mergeCell ref="D4:D5"/>
    <mergeCell ref="P4:V4"/>
    <mergeCell ref="W4:Z4"/>
  </mergeCells>
  <printOptions/>
  <pageMargins left="0.15748031496062992" right="0.15748031496062992" top="4.724409448818898" bottom="0.15748031496062992" header="0.31496062992125984" footer="0.11811023622047245"/>
  <pageSetup fitToHeight="1" fitToWidth="1"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A1" sqref="A1:IV1"/>
    </sheetView>
  </sheetViews>
  <sheetFormatPr defaultColWidth="9.140625" defaultRowHeight="15"/>
  <cols>
    <col min="1" max="1" width="14.28125" style="1" customWidth="1"/>
    <col min="2" max="2" width="20.140625" style="1" customWidth="1"/>
    <col min="3" max="3" width="17.7109375" style="1" customWidth="1"/>
    <col min="4" max="4" width="15.8515625" style="1" customWidth="1"/>
    <col min="5" max="5" width="17.57421875" style="1" customWidth="1"/>
    <col min="6" max="6" width="15.8515625" style="1" customWidth="1"/>
    <col min="7" max="7" width="17.28125" style="1" customWidth="1"/>
    <col min="8" max="8" width="18.57421875" style="1" customWidth="1"/>
    <col min="9" max="16384" width="9.140625" style="1" customWidth="1"/>
  </cols>
  <sheetData>
    <row r="1" spans="1:8" ht="23.25" customHeight="1">
      <c r="A1" s="59" t="s">
        <v>238</v>
      </c>
      <c r="B1" s="59"/>
      <c r="C1" s="59"/>
      <c r="D1" s="59"/>
      <c r="E1" s="59"/>
      <c r="F1" s="59"/>
      <c r="G1" s="59"/>
      <c r="H1" s="59"/>
    </row>
    <row r="2" ht="17.25" customHeight="1">
      <c r="A2" s="1" t="s">
        <v>239</v>
      </c>
    </row>
    <row r="3" ht="13.5" thickBot="1"/>
    <row r="4" spans="1:8" ht="27" customHeight="1">
      <c r="A4" s="146" t="s">
        <v>106</v>
      </c>
      <c r="B4" s="143" t="s">
        <v>107</v>
      </c>
      <c r="C4" s="144">
        <v>2022</v>
      </c>
      <c r="D4" s="145"/>
      <c r="E4" s="144">
        <v>2023</v>
      </c>
      <c r="F4" s="145"/>
      <c r="G4" s="106" t="s">
        <v>108</v>
      </c>
      <c r="H4" s="3" t="s">
        <v>108</v>
      </c>
    </row>
    <row r="5" spans="1:8" ht="36.75" customHeight="1">
      <c r="A5" s="146"/>
      <c r="B5" s="143"/>
      <c r="C5" s="76" t="s">
        <v>109</v>
      </c>
      <c r="D5" s="108" t="s">
        <v>110</v>
      </c>
      <c r="E5" s="76" t="s">
        <v>109</v>
      </c>
      <c r="F5" s="108" t="s">
        <v>110</v>
      </c>
      <c r="G5" s="106" t="s">
        <v>109</v>
      </c>
      <c r="H5" s="3" t="s">
        <v>110</v>
      </c>
    </row>
    <row r="6" spans="1:8" ht="12.75">
      <c r="A6" s="146" t="s">
        <v>111</v>
      </c>
      <c r="B6" s="105" t="s">
        <v>224</v>
      </c>
      <c r="C6" s="109">
        <f aca="true" t="shared" si="0" ref="C6:D8">C9+C12+C15</f>
        <v>1</v>
      </c>
      <c r="D6" s="110">
        <f t="shared" si="0"/>
        <v>0</v>
      </c>
      <c r="E6" s="109">
        <f aca="true" t="shared" si="1" ref="E6:H8">E9+E12+E15</f>
        <v>1</v>
      </c>
      <c r="F6" s="110">
        <f t="shared" si="1"/>
        <v>0</v>
      </c>
      <c r="G6" s="107">
        <f>G9+G12+G15</f>
        <v>0</v>
      </c>
      <c r="H6" s="4">
        <f>H9+H12+H15</f>
        <v>0</v>
      </c>
    </row>
    <row r="7" spans="1:8" ht="12.75">
      <c r="A7" s="146"/>
      <c r="B7" s="105" t="s">
        <v>225</v>
      </c>
      <c r="C7" s="109">
        <f t="shared" si="0"/>
        <v>0</v>
      </c>
      <c r="D7" s="110">
        <f t="shared" si="0"/>
        <v>0</v>
      </c>
      <c r="E7" s="109">
        <f t="shared" si="1"/>
        <v>0</v>
      </c>
      <c r="F7" s="110">
        <f t="shared" si="1"/>
        <v>0</v>
      </c>
      <c r="G7" s="107">
        <f t="shared" si="1"/>
        <v>0</v>
      </c>
      <c r="H7" s="4">
        <f t="shared" si="1"/>
        <v>0</v>
      </c>
    </row>
    <row r="8" spans="1:8" ht="12.75">
      <c r="A8" s="146"/>
      <c r="B8" s="105" t="s">
        <v>226</v>
      </c>
      <c r="C8" s="109">
        <f t="shared" si="0"/>
        <v>7</v>
      </c>
      <c r="D8" s="110">
        <f t="shared" si="0"/>
        <v>0</v>
      </c>
      <c r="E8" s="109">
        <f t="shared" si="1"/>
        <v>6</v>
      </c>
      <c r="F8" s="110">
        <f t="shared" si="1"/>
        <v>0</v>
      </c>
      <c r="G8" s="107">
        <f t="shared" si="1"/>
        <v>-1</v>
      </c>
      <c r="H8" s="4">
        <f t="shared" si="1"/>
        <v>0</v>
      </c>
    </row>
    <row r="9" spans="1:8" ht="12.75">
      <c r="A9" s="146" t="s">
        <v>102</v>
      </c>
      <c r="B9" s="105" t="s">
        <v>224</v>
      </c>
      <c r="C9" s="109">
        <v>1</v>
      </c>
      <c r="D9" s="110"/>
      <c r="E9" s="109">
        <v>1</v>
      </c>
      <c r="F9" s="110"/>
      <c r="G9" s="107">
        <f>E9-C9</f>
        <v>0</v>
      </c>
      <c r="H9" s="4">
        <f>F9-D9</f>
        <v>0</v>
      </c>
    </row>
    <row r="10" spans="1:8" ht="12.75">
      <c r="A10" s="146"/>
      <c r="B10" s="105" t="s">
        <v>225</v>
      </c>
      <c r="C10" s="109"/>
      <c r="D10" s="110"/>
      <c r="E10" s="109"/>
      <c r="F10" s="110"/>
      <c r="G10" s="107">
        <f aca="true" t="shared" si="2" ref="G10:G16">E10-C10</f>
        <v>0</v>
      </c>
      <c r="H10" s="4">
        <f aca="true" t="shared" si="3" ref="H10:H17">F10-D10</f>
        <v>0</v>
      </c>
    </row>
    <row r="11" spans="1:8" ht="12.75">
      <c r="A11" s="146"/>
      <c r="B11" s="105" t="s">
        <v>226</v>
      </c>
      <c r="C11" s="109">
        <v>1</v>
      </c>
      <c r="D11" s="110"/>
      <c r="E11" s="109">
        <v>1</v>
      </c>
      <c r="F11" s="110"/>
      <c r="G11" s="107">
        <f>E11-C11</f>
        <v>0</v>
      </c>
      <c r="H11" s="4">
        <f t="shared" si="3"/>
        <v>0</v>
      </c>
    </row>
    <row r="12" spans="1:8" ht="12.75">
      <c r="A12" s="146" t="s">
        <v>103</v>
      </c>
      <c r="B12" s="105" t="s">
        <v>224</v>
      </c>
      <c r="C12" s="109"/>
      <c r="D12" s="110"/>
      <c r="E12" s="109"/>
      <c r="F12" s="110"/>
      <c r="G12" s="107">
        <f t="shared" si="2"/>
        <v>0</v>
      </c>
      <c r="H12" s="4">
        <f t="shared" si="3"/>
        <v>0</v>
      </c>
    </row>
    <row r="13" spans="1:8" ht="12.75">
      <c r="A13" s="146"/>
      <c r="B13" s="105" t="s">
        <v>225</v>
      </c>
      <c r="C13" s="109"/>
      <c r="D13" s="110"/>
      <c r="E13" s="109"/>
      <c r="F13" s="110"/>
      <c r="G13" s="107">
        <f t="shared" si="2"/>
        <v>0</v>
      </c>
      <c r="H13" s="4">
        <f t="shared" si="3"/>
        <v>0</v>
      </c>
    </row>
    <row r="14" spans="1:8" ht="12.75">
      <c r="A14" s="146"/>
      <c r="B14" s="105" t="s">
        <v>226</v>
      </c>
      <c r="C14" s="109">
        <v>1</v>
      </c>
      <c r="D14" s="110"/>
      <c r="E14" s="109">
        <v>1</v>
      </c>
      <c r="F14" s="110"/>
      <c r="G14" s="107">
        <f t="shared" si="2"/>
        <v>0</v>
      </c>
      <c r="H14" s="4">
        <f t="shared" si="3"/>
        <v>0</v>
      </c>
    </row>
    <row r="15" spans="1:8" ht="12.75">
      <c r="A15" s="146" t="s">
        <v>101</v>
      </c>
      <c r="B15" s="105" t="s">
        <v>224</v>
      </c>
      <c r="C15" s="109"/>
      <c r="D15" s="110"/>
      <c r="E15" s="109"/>
      <c r="F15" s="110"/>
      <c r="G15" s="107">
        <f t="shared" si="2"/>
        <v>0</v>
      </c>
      <c r="H15" s="4">
        <f t="shared" si="3"/>
        <v>0</v>
      </c>
    </row>
    <row r="16" spans="1:8" ht="12.75">
      <c r="A16" s="146"/>
      <c r="B16" s="105" t="s">
        <v>225</v>
      </c>
      <c r="C16" s="109"/>
      <c r="D16" s="110"/>
      <c r="E16" s="109"/>
      <c r="F16" s="110"/>
      <c r="G16" s="107">
        <f t="shared" si="2"/>
        <v>0</v>
      </c>
      <c r="H16" s="4">
        <f t="shared" si="3"/>
        <v>0</v>
      </c>
    </row>
    <row r="17" spans="1:8" ht="13.5" thickBot="1">
      <c r="A17" s="146"/>
      <c r="B17" s="105" t="s">
        <v>226</v>
      </c>
      <c r="C17" s="111">
        <v>5</v>
      </c>
      <c r="D17" s="112"/>
      <c r="E17" s="111">
        <v>4</v>
      </c>
      <c r="F17" s="112"/>
      <c r="G17" s="107">
        <f>E17-C17</f>
        <v>-1</v>
      </c>
      <c r="H17" s="4">
        <f t="shared" si="3"/>
        <v>0</v>
      </c>
    </row>
  </sheetData>
  <sheetProtection/>
  <mergeCells count="8">
    <mergeCell ref="B4:B5"/>
    <mergeCell ref="C4:D4"/>
    <mergeCell ref="A15:A17"/>
    <mergeCell ref="E4:F4"/>
    <mergeCell ref="A6:A8"/>
    <mergeCell ref="A9:A11"/>
    <mergeCell ref="A12:A14"/>
    <mergeCell ref="A4:A5"/>
  </mergeCells>
  <printOptions/>
  <pageMargins left="0.9448818897637796" right="0.1968503937007874" top="0.15748031496062992" bottom="0.15748031496062992" header="0.11811023622047245" footer="0.11811023622047245"/>
  <pageSetup fitToHeight="1" fitToWidth="1"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A2" sqref="A2"/>
    </sheetView>
  </sheetViews>
  <sheetFormatPr defaultColWidth="9.140625" defaultRowHeight="15"/>
  <cols>
    <col min="1" max="1" width="12.421875" style="1" customWidth="1"/>
    <col min="2" max="2" width="33.57421875" style="1" customWidth="1"/>
    <col min="3" max="3" width="12.140625" style="1" customWidth="1"/>
    <col min="4" max="5" width="21.57421875" style="1" customWidth="1"/>
    <col min="6" max="6" width="24.57421875" style="1" customWidth="1"/>
    <col min="7" max="16384" width="9.140625" style="1" customWidth="1"/>
  </cols>
  <sheetData>
    <row r="1" ht="15.75" customHeight="1">
      <c r="A1" s="1" t="s">
        <v>238</v>
      </c>
    </row>
    <row r="2" ht="15.75" customHeight="1">
      <c r="A2" s="1" t="s">
        <v>13</v>
      </c>
    </row>
    <row r="4" spans="1:6" ht="45" customHeight="1">
      <c r="A4" s="149" t="s">
        <v>229</v>
      </c>
      <c r="B4" s="149" t="s">
        <v>112</v>
      </c>
      <c r="C4" s="149" t="s">
        <v>231</v>
      </c>
      <c r="D4" s="146" t="s">
        <v>114</v>
      </c>
      <c r="E4" s="146"/>
      <c r="F4" s="146"/>
    </row>
    <row r="5" spans="1:6" ht="72.75" customHeight="1">
      <c r="A5" s="150"/>
      <c r="B5" s="150"/>
      <c r="C5" s="150"/>
      <c r="D5" s="2" t="s">
        <v>115</v>
      </c>
      <c r="E5" s="2" t="s">
        <v>228</v>
      </c>
      <c r="F5" s="2" t="s">
        <v>230</v>
      </c>
    </row>
    <row r="6" spans="1:6" ht="13.5" thickBot="1">
      <c r="A6" s="46">
        <v>1</v>
      </c>
      <c r="B6" s="46">
        <v>2</v>
      </c>
      <c r="C6" s="58">
        <v>3</v>
      </c>
      <c r="D6" s="48">
        <v>4</v>
      </c>
      <c r="E6" s="48">
        <v>5</v>
      </c>
      <c r="F6" s="57">
        <v>6</v>
      </c>
    </row>
    <row r="7" spans="1:6" ht="12.75">
      <c r="A7" s="144">
        <v>2022</v>
      </c>
      <c r="B7" s="49" t="s">
        <v>116</v>
      </c>
      <c r="C7" s="47" t="s">
        <v>168</v>
      </c>
      <c r="D7" s="50">
        <v>9</v>
      </c>
      <c r="E7" s="50">
        <v>16</v>
      </c>
      <c r="F7" s="51">
        <v>0</v>
      </c>
    </row>
    <row r="8" spans="1:6" ht="12.75">
      <c r="A8" s="147"/>
      <c r="B8" s="3" t="s">
        <v>227</v>
      </c>
      <c r="C8" s="3" t="s">
        <v>168</v>
      </c>
      <c r="D8" s="5">
        <v>0</v>
      </c>
      <c r="E8" s="5">
        <v>0</v>
      </c>
      <c r="F8" s="52">
        <v>0</v>
      </c>
    </row>
    <row r="9" spans="1:6" ht="12.75">
      <c r="A9" s="147"/>
      <c r="B9" s="3" t="s">
        <v>1</v>
      </c>
      <c r="C9" s="3" t="s">
        <v>168</v>
      </c>
      <c r="D9" s="5">
        <v>7</v>
      </c>
      <c r="E9" s="5">
        <v>7</v>
      </c>
      <c r="F9" s="53">
        <v>7</v>
      </c>
    </row>
    <row r="10" spans="1:6" ht="13.5" thickBot="1">
      <c r="A10" s="148"/>
      <c r="B10" s="54" t="s">
        <v>111</v>
      </c>
      <c r="C10" s="54" t="s">
        <v>168</v>
      </c>
      <c r="D10" s="55">
        <f>SUM(D7:D9)</f>
        <v>16</v>
      </c>
      <c r="E10" s="55">
        <f>SUM(E7:E9)</f>
        <v>23</v>
      </c>
      <c r="F10" s="56">
        <f>SUM(F7:F9)</f>
        <v>7</v>
      </c>
    </row>
    <row r="11" spans="1:6" ht="12.75">
      <c r="A11" s="144">
        <v>2023</v>
      </c>
      <c r="B11" s="49" t="s">
        <v>116</v>
      </c>
      <c r="C11" s="47" t="s">
        <v>168</v>
      </c>
      <c r="D11" s="50">
        <v>8</v>
      </c>
      <c r="E11" s="50">
        <v>15</v>
      </c>
      <c r="F11" s="51">
        <v>0</v>
      </c>
    </row>
    <row r="12" spans="1:6" ht="12.75">
      <c r="A12" s="147"/>
      <c r="B12" s="3" t="s">
        <v>227</v>
      </c>
      <c r="C12" s="3" t="s">
        <v>168</v>
      </c>
      <c r="D12" s="5">
        <v>0</v>
      </c>
      <c r="E12" s="5">
        <v>0</v>
      </c>
      <c r="F12" s="52">
        <v>0</v>
      </c>
    </row>
    <row r="13" spans="1:6" ht="12.75">
      <c r="A13" s="147"/>
      <c r="B13" s="3" t="s">
        <v>1</v>
      </c>
      <c r="C13" s="3" t="s">
        <v>168</v>
      </c>
      <c r="D13" s="5">
        <v>7</v>
      </c>
      <c r="E13" s="5">
        <v>7</v>
      </c>
      <c r="F13" s="53">
        <v>7</v>
      </c>
    </row>
    <row r="14" spans="1:6" ht="13.5" thickBot="1">
      <c r="A14" s="148"/>
      <c r="B14" s="54" t="s">
        <v>111</v>
      </c>
      <c r="C14" s="54" t="s">
        <v>168</v>
      </c>
      <c r="D14" s="55">
        <f>SUM(D11:D13)</f>
        <v>15</v>
      </c>
      <c r="E14" s="55">
        <f>SUM(E11:E13)</f>
        <v>22</v>
      </c>
      <c r="F14" s="56">
        <f>SUM(F11:F13)</f>
        <v>7</v>
      </c>
    </row>
    <row r="15" spans="1:6" ht="12.75">
      <c r="A15" s="144" t="s">
        <v>274</v>
      </c>
      <c r="B15" s="49" t="s">
        <v>116</v>
      </c>
      <c r="C15" s="47" t="s">
        <v>168</v>
      </c>
      <c r="D15" s="50">
        <f>D11-D7</f>
        <v>-1</v>
      </c>
      <c r="E15" s="50">
        <f>E11-E7</f>
        <v>-1</v>
      </c>
      <c r="F15" s="51">
        <f>F11-F7</f>
        <v>0</v>
      </c>
    </row>
    <row r="16" spans="1:6" ht="12.75">
      <c r="A16" s="147"/>
      <c r="B16" s="3" t="s">
        <v>227</v>
      </c>
      <c r="C16" s="3" t="s">
        <v>168</v>
      </c>
      <c r="D16" s="5">
        <v>0</v>
      </c>
      <c r="E16" s="5">
        <v>0</v>
      </c>
      <c r="F16" s="52">
        <v>0</v>
      </c>
    </row>
    <row r="17" spans="1:6" ht="12.75">
      <c r="A17" s="147"/>
      <c r="B17" s="3" t="s">
        <v>1</v>
      </c>
      <c r="C17" s="3" t="s">
        <v>168</v>
      </c>
      <c r="D17" s="5">
        <f>D13-D9</f>
        <v>0</v>
      </c>
      <c r="E17" s="5">
        <f>E13-E9</f>
        <v>0</v>
      </c>
      <c r="F17" s="52">
        <f>F13-F9</f>
        <v>0</v>
      </c>
    </row>
    <row r="18" spans="1:6" ht="13.5" thickBot="1">
      <c r="A18" s="148"/>
      <c r="B18" s="54" t="s">
        <v>111</v>
      </c>
      <c r="C18" s="54" t="s">
        <v>168</v>
      </c>
      <c r="D18" s="55">
        <f>SUM(D15:D17)</f>
        <v>-1</v>
      </c>
      <c r="E18" s="55">
        <f>SUM(E15:E17)</f>
        <v>-1</v>
      </c>
      <c r="F18" s="56">
        <f>SUM(F15:F17)</f>
        <v>0</v>
      </c>
    </row>
  </sheetData>
  <sheetProtection/>
  <mergeCells count="7">
    <mergeCell ref="A15:A18"/>
    <mergeCell ref="D4:F4"/>
    <mergeCell ref="A7:A10"/>
    <mergeCell ref="A11:A14"/>
    <mergeCell ref="A4:A5"/>
    <mergeCell ref="B4:B5"/>
    <mergeCell ref="C4:C5"/>
  </mergeCells>
  <printOptions/>
  <pageMargins left="0.8267716535433072" right="0.15748031496062992" top="3.5039370078740157" bottom="0.15748031496062992" header="0.31496062992125984" footer="0.11811023622047245"/>
  <pageSetup fitToHeight="1" fitToWidth="1"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A2" sqref="A2:G2"/>
    </sheetView>
  </sheetViews>
  <sheetFormatPr defaultColWidth="9.140625" defaultRowHeight="15"/>
  <cols>
    <col min="1" max="1" width="23.28125" style="9" customWidth="1"/>
    <col min="2" max="2" width="29.7109375" style="9" customWidth="1"/>
    <col min="3" max="7" width="16.8515625" style="9" customWidth="1"/>
    <col min="8" max="16384" width="9.140625" style="9" customWidth="1"/>
  </cols>
  <sheetData>
    <row r="1" ht="17.25" customHeight="1">
      <c r="A1" s="9" t="s">
        <v>238</v>
      </c>
    </row>
    <row r="2" spans="1:7" ht="17.25" customHeight="1">
      <c r="A2" s="151" t="s">
        <v>6</v>
      </c>
      <c r="B2" s="151"/>
      <c r="C2" s="151"/>
      <c r="D2" s="151"/>
      <c r="E2" s="151"/>
      <c r="F2" s="151"/>
      <c r="G2" s="151"/>
    </row>
    <row r="3" spans="1:7" ht="17.25" customHeight="1">
      <c r="A3" s="10"/>
      <c r="B3" s="10"/>
      <c r="C3" s="10"/>
      <c r="D3" s="10"/>
      <c r="E3" s="10"/>
      <c r="F3" s="10"/>
      <c r="G3" s="10"/>
    </row>
    <row r="4" spans="1:7" ht="37.5" customHeight="1">
      <c r="A4" s="7" t="s">
        <v>5</v>
      </c>
      <c r="B4" s="67" t="s">
        <v>113</v>
      </c>
      <c r="C4" s="7" t="s">
        <v>4</v>
      </c>
      <c r="D4" s="7" t="s">
        <v>117</v>
      </c>
      <c r="E4" s="7" t="s">
        <v>118</v>
      </c>
      <c r="F4" s="7" t="s">
        <v>3</v>
      </c>
      <c r="G4" s="7" t="s">
        <v>119</v>
      </c>
    </row>
    <row r="5" spans="1:7" ht="17.25" customHeight="1">
      <c r="A5" s="152" t="s">
        <v>251</v>
      </c>
      <c r="B5" s="66" t="s">
        <v>275</v>
      </c>
      <c r="C5" s="13" t="s">
        <v>2</v>
      </c>
      <c r="D5" s="8">
        <f aca="true" t="shared" si="0" ref="D5:D18">SUM(E5:G5)</f>
        <v>2770</v>
      </c>
      <c r="E5" s="8">
        <v>2500</v>
      </c>
      <c r="F5" s="8">
        <v>270</v>
      </c>
      <c r="G5" s="8"/>
    </row>
    <row r="6" spans="1:7" ht="17.25" customHeight="1">
      <c r="A6" s="152"/>
      <c r="B6" s="13" t="s">
        <v>267</v>
      </c>
      <c r="C6" s="13" t="s">
        <v>2</v>
      </c>
      <c r="D6" s="8">
        <f t="shared" si="0"/>
        <v>2770</v>
      </c>
      <c r="E6" s="8">
        <v>2500</v>
      </c>
      <c r="F6" s="8">
        <v>270</v>
      </c>
      <c r="G6" s="8"/>
    </row>
    <row r="7" spans="1:7" ht="17.25" customHeight="1">
      <c r="A7" s="152"/>
      <c r="B7" s="60" t="s">
        <v>274</v>
      </c>
      <c r="C7" s="13" t="s">
        <v>2</v>
      </c>
      <c r="D7" s="8">
        <v>0</v>
      </c>
      <c r="E7" s="8">
        <v>0</v>
      </c>
      <c r="F7" s="8">
        <v>0</v>
      </c>
      <c r="G7" s="8">
        <v>0</v>
      </c>
    </row>
    <row r="8" spans="1:7" ht="17.25" customHeight="1">
      <c r="A8" s="153" t="s">
        <v>252</v>
      </c>
      <c r="B8" s="66" t="s">
        <v>275</v>
      </c>
      <c r="C8" s="13" t="s">
        <v>2</v>
      </c>
      <c r="D8" s="8">
        <f t="shared" si="0"/>
        <v>22780</v>
      </c>
      <c r="E8" s="8"/>
      <c r="F8" s="8">
        <v>12550</v>
      </c>
      <c r="G8" s="8">
        <v>10230</v>
      </c>
    </row>
    <row r="9" spans="1:7" ht="17.25" customHeight="1">
      <c r="A9" s="154"/>
      <c r="B9" s="13" t="s">
        <v>267</v>
      </c>
      <c r="C9" s="13" t="s">
        <v>2</v>
      </c>
      <c r="D9" s="8">
        <f>SUM(E9:G9)</f>
        <v>22780</v>
      </c>
      <c r="E9" s="8"/>
      <c r="F9" s="8">
        <v>12550</v>
      </c>
      <c r="G9" s="8">
        <v>10230</v>
      </c>
    </row>
    <row r="10" spans="1:7" ht="17.25" customHeight="1">
      <c r="A10" s="155"/>
      <c r="B10" s="60" t="s">
        <v>274</v>
      </c>
      <c r="C10" s="13" t="s">
        <v>2</v>
      </c>
      <c r="D10" s="8">
        <v>0</v>
      </c>
      <c r="E10" s="8">
        <v>0</v>
      </c>
      <c r="F10" s="8">
        <v>0</v>
      </c>
      <c r="G10" s="8">
        <v>0</v>
      </c>
    </row>
    <row r="11" spans="1:7" ht="17.25" customHeight="1">
      <c r="A11" s="153" t="s">
        <v>253</v>
      </c>
      <c r="B11" s="66" t="s">
        <v>275</v>
      </c>
      <c r="C11" s="13" t="s">
        <v>142</v>
      </c>
      <c r="D11" s="8">
        <f t="shared" si="0"/>
        <v>1</v>
      </c>
      <c r="E11" s="8">
        <v>1</v>
      </c>
      <c r="F11" s="8"/>
      <c r="G11" s="8"/>
    </row>
    <row r="12" spans="1:7" ht="17.25" customHeight="1">
      <c r="A12" s="154"/>
      <c r="B12" s="13" t="s">
        <v>267</v>
      </c>
      <c r="C12" s="13" t="s">
        <v>142</v>
      </c>
      <c r="D12" s="8">
        <f t="shared" si="0"/>
        <v>1</v>
      </c>
      <c r="E12" s="8">
        <v>1</v>
      </c>
      <c r="F12" s="8"/>
      <c r="G12" s="8"/>
    </row>
    <row r="13" spans="1:7" ht="17.25" customHeight="1">
      <c r="A13" s="155"/>
      <c r="B13" s="60" t="s">
        <v>274</v>
      </c>
      <c r="C13" s="13" t="s">
        <v>142</v>
      </c>
      <c r="D13" s="8">
        <v>0</v>
      </c>
      <c r="E13" s="8">
        <v>0</v>
      </c>
      <c r="F13" s="8">
        <v>0</v>
      </c>
      <c r="G13" s="8">
        <v>0</v>
      </c>
    </row>
    <row r="14" spans="1:7" ht="17.25" customHeight="1">
      <c r="A14" s="153" t="s">
        <v>254</v>
      </c>
      <c r="B14" s="66" t="s">
        <v>275</v>
      </c>
      <c r="C14" s="13" t="s">
        <v>142</v>
      </c>
      <c r="D14" s="8">
        <v>23</v>
      </c>
      <c r="E14" s="8"/>
      <c r="F14" s="8">
        <v>23</v>
      </c>
      <c r="G14" s="8"/>
    </row>
    <row r="15" spans="1:7" ht="17.25" customHeight="1">
      <c r="A15" s="154"/>
      <c r="B15" s="13" t="s">
        <v>267</v>
      </c>
      <c r="C15" s="13" t="s">
        <v>142</v>
      </c>
      <c r="D15" s="8">
        <f t="shared" si="0"/>
        <v>23</v>
      </c>
      <c r="E15" s="8"/>
      <c r="F15" s="8">
        <v>23</v>
      </c>
      <c r="G15" s="8"/>
    </row>
    <row r="16" spans="1:7" ht="17.25" customHeight="1">
      <c r="A16" s="155"/>
      <c r="B16" s="60" t="s">
        <v>274</v>
      </c>
      <c r="C16" s="13" t="s">
        <v>142</v>
      </c>
      <c r="D16" s="8">
        <v>0</v>
      </c>
      <c r="E16" s="8">
        <v>0</v>
      </c>
      <c r="F16" s="8">
        <v>0</v>
      </c>
      <c r="G16" s="8">
        <v>0</v>
      </c>
    </row>
    <row r="17" spans="1:7" ht="17.25" customHeight="1">
      <c r="A17" s="153" t="s">
        <v>255</v>
      </c>
      <c r="B17" s="66" t="s">
        <v>275</v>
      </c>
      <c r="C17" s="13" t="s">
        <v>142</v>
      </c>
      <c r="D17" s="8">
        <f t="shared" si="0"/>
        <v>4</v>
      </c>
      <c r="E17" s="8"/>
      <c r="F17" s="8">
        <v>4</v>
      </c>
      <c r="G17" s="8"/>
    </row>
    <row r="18" spans="1:7" ht="17.25" customHeight="1">
      <c r="A18" s="154"/>
      <c r="B18" s="13" t="s">
        <v>267</v>
      </c>
      <c r="C18" s="13" t="s">
        <v>142</v>
      </c>
      <c r="D18" s="8">
        <f t="shared" si="0"/>
        <v>4</v>
      </c>
      <c r="E18" s="8"/>
      <c r="F18" s="8">
        <v>4</v>
      </c>
      <c r="G18" s="8"/>
    </row>
    <row r="19" spans="1:7" ht="17.25" customHeight="1">
      <c r="A19" s="155"/>
      <c r="B19" s="230" t="s">
        <v>274</v>
      </c>
      <c r="C19" s="13" t="s">
        <v>142</v>
      </c>
      <c r="D19" s="8">
        <v>0</v>
      </c>
      <c r="E19" s="8">
        <v>0</v>
      </c>
      <c r="F19" s="8">
        <v>0</v>
      </c>
      <c r="G19" s="8">
        <v>0</v>
      </c>
    </row>
  </sheetData>
  <sheetProtection/>
  <mergeCells count="6">
    <mergeCell ref="A2:G2"/>
    <mergeCell ref="A5:A7"/>
    <mergeCell ref="A8:A10"/>
    <mergeCell ref="A11:A13"/>
    <mergeCell ref="A14:A16"/>
    <mergeCell ref="A17:A19"/>
  </mergeCells>
  <printOptions/>
  <pageMargins left="0.7086614173228347" right="0.7086614173228347" top="7.834645669291339" bottom="0.7480314960629921" header="0.31496062992125984" footer="0.31496062992125984"/>
  <pageSetup fitToHeight="1" fitToWidth="1"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F6"/>
  <sheetViews>
    <sheetView zoomScalePageLayoutView="0" workbookViewId="0" topLeftCell="A1">
      <selection activeCell="A2" sqref="A2"/>
    </sheetView>
  </sheetViews>
  <sheetFormatPr defaultColWidth="9.140625" defaultRowHeight="15"/>
  <cols>
    <col min="1" max="1" width="22.57421875" style="1" customWidth="1"/>
    <col min="2" max="2" width="13.140625" style="1" customWidth="1"/>
    <col min="3" max="3" width="14.7109375" style="1" customWidth="1"/>
    <col min="4" max="4" width="14.140625" style="1" customWidth="1"/>
    <col min="5" max="5" width="15.00390625" style="1" customWidth="1"/>
    <col min="6" max="6" width="14.28125" style="1" customWidth="1"/>
    <col min="7" max="16384" width="9.140625" style="1" customWidth="1"/>
  </cols>
  <sheetData>
    <row r="1" ht="15.75" customHeight="1">
      <c r="A1" s="1" t="s">
        <v>238</v>
      </c>
    </row>
    <row r="2" spans="1:6" ht="17.25" customHeight="1">
      <c r="A2" s="12" t="s">
        <v>9</v>
      </c>
      <c r="B2" s="11"/>
      <c r="C2" s="11"/>
      <c r="D2" s="11"/>
      <c r="E2" s="11"/>
      <c r="F2" s="11"/>
    </row>
    <row r="3" spans="1:6" ht="12.75">
      <c r="A3" s="6"/>
      <c r="B3" s="6"/>
      <c r="C3" s="6"/>
      <c r="D3" s="6"/>
      <c r="E3" s="6"/>
      <c r="F3" s="6"/>
    </row>
    <row r="4" spans="1:6" ht="23.25" customHeight="1">
      <c r="A4" s="7" t="s">
        <v>273</v>
      </c>
      <c r="B4" s="7" t="s">
        <v>7</v>
      </c>
      <c r="C4" s="7" t="s">
        <v>10</v>
      </c>
      <c r="D4" s="7" t="s">
        <v>12</v>
      </c>
      <c r="E4" s="7" t="s">
        <v>11</v>
      </c>
      <c r="F4" s="7" t="s">
        <v>8</v>
      </c>
    </row>
    <row r="5" spans="1:6" ht="27" customHeight="1">
      <c r="A5" s="13">
        <v>45291</v>
      </c>
      <c r="B5" s="142">
        <v>92</v>
      </c>
      <c r="C5" s="142">
        <v>84</v>
      </c>
      <c r="D5" s="142">
        <v>85</v>
      </c>
      <c r="E5" s="142">
        <v>91</v>
      </c>
      <c r="F5" s="142">
        <v>94</v>
      </c>
    </row>
    <row r="6" spans="1:6" ht="27" customHeight="1">
      <c r="A6" s="13">
        <v>44926</v>
      </c>
      <c r="B6" s="142">
        <v>91</v>
      </c>
      <c r="C6" s="142">
        <v>96</v>
      </c>
      <c r="D6" s="142">
        <v>83</v>
      </c>
      <c r="E6" s="142">
        <v>83</v>
      </c>
      <c r="F6" s="142">
        <v>92</v>
      </c>
    </row>
  </sheetData>
  <sheetProtection/>
  <printOptions/>
  <pageMargins left="0.9055118110236221" right="0.7086614173228347" top="0.35433070866141736" bottom="0.7480314960629921" header="0.31496062992125984" footer="0.31496062992125984"/>
  <pageSetup fitToHeight="1" fitToWidth="1"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A1" sqref="A1:E1"/>
    </sheetView>
  </sheetViews>
  <sheetFormatPr defaultColWidth="9.140625" defaultRowHeight="15"/>
  <cols>
    <col min="1" max="1" width="9.140625" style="14" customWidth="1"/>
    <col min="2" max="2" width="61.57421875" style="14" customWidth="1"/>
    <col min="3" max="3" width="10.28125" style="14" customWidth="1"/>
    <col min="4" max="4" width="11.140625" style="72" customWidth="1"/>
    <col min="5" max="5" width="13.7109375" style="72" customWidth="1"/>
    <col min="6" max="6" width="4.421875" style="14" customWidth="1"/>
    <col min="7" max="16384" width="9.140625" style="14" customWidth="1"/>
  </cols>
  <sheetData>
    <row r="1" spans="1:5" ht="39" customHeight="1">
      <c r="A1" s="157" t="s">
        <v>276</v>
      </c>
      <c r="B1" s="157"/>
      <c r="C1" s="157"/>
      <c r="D1" s="157"/>
      <c r="E1" s="157"/>
    </row>
    <row r="2" spans="1:5" ht="26.25" customHeight="1">
      <c r="A2" s="156" t="s">
        <v>120</v>
      </c>
      <c r="B2" s="156" t="s">
        <v>121</v>
      </c>
      <c r="C2" s="156" t="s">
        <v>122</v>
      </c>
      <c r="D2" s="156"/>
      <c r="E2" s="156"/>
    </row>
    <row r="3" spans="1:5" ht="52.5">
      <c r="A3" s="156"/>
      <c r="B3" s="156"/>
      <c r="C3" s="15">
        <v>2022</v>
      </c>
      <c r="D3" s="22">
        <v>2023</v>
      </c>
      <c r="E3" s="22" t="s">
        <v>256</v>
      </c>
    </row>
    <row r="4" spans="1:5" ht="12.75">
      <c r="A4" s="15">
        <v>1</v>
      </c>
      <c r="B4" s="15">
        <v>2</v>
      </c>
      <c r="C4" s="158">
        <v>4</v>
      </c>
      <c r="D4" s="159"/>
      <c r="E4" s="22">
        <v>5</v>
      </c>
    </row>
    <row r="5" spans="1:5" ht="29.25" customHeight="1">
      <c r="A5" s="15">
        <v>1</v>
      </c>
      <c r="B5" s="16" t="s">
        <v>29</v>
      </c>
      <c r="C5" s="116">
        <f>((27/60)*5)/16</f>
        <v>0.140625</v>
      </c>
      <c r="D5" s="116">
        <v>0</v>
      </c>
      <c r="E5" s="114">
        <v>0</v>
      </c>
    </row>
    <row r="6" spans="1:5" ht="12.75">
      <c r="A6" s="21" t="s">
        <v>14</v>
      </c>
      <c r="B6" s="17" t="s">
        <v>123</v>
      </c>
      <c r="C6" s="116">
        <f>C5</f>
        <v>0.140625</v>
      </c>
      <c r="D6" s="116">
        <f>D5</f>
        <v>0</v>
      </c>
      <c r="E6" s="114">
        <f>E5</f>
        <v>0</v>
      </c>
    </row>
    <row r="7" spans="1:5" ht="12.75">
      <c r="A7" s="21" t="s">
        <v>15</v>
      </c>
      <c r="B7" s="17" t="s">
        <v>124</v>
      </c>
      <c r="C7" s="77"/>
      <c r="D7" s="121"/>
      <c r="E7" s="80"/>
    </row>
    <row r="8" spans="1:5" ht="12.75">
      <c r="A8" s="21" t="s">
        <v>16</v>
      </c>
      <c r="B8" s="17" t="s">
        <v>125</v>
      </c>
      <c r="C8" s="77"/>
      <c r="D8" s="121"/>
      <c r="E8" s="80"/>
    </row>
    <row r="9" spans="1:5" ht="12.75">
      <c r="A9" s="21" t="s">
        <v>17</v>
      </c>
      <c r="B9" s="17" t="s">
        <v>126</v>
      </c>
      <c r="C9" s="77"/>
      <c r="D9" s="121"/>
      <c r="E9" s="80"/>
    </row>
    <row r="10" spans="1:5" ht="28.5">
      <c r="A10" s="21">
        <v>2</v>
      </c>
      <c r="B10" s="18" t="s">
        <v>30</v>
      </c>
      <c r="C10" s="117">
        <f>5/16</f>
        <v>0.3125</v>
      </c>
      <c r="D10" s="117">
        <v>0</v>
      </c>
      <c r="E10" s="114">
        <v>0</v>
      </c>
    </row>
    <row r="11" spans="1:5" ht="12.75">
      <c r="A11" s="21" t="s">
        <v>18</v>
      </c>
      <c r="B11" s="17" t="s">
        <v>123</v>
      </c>
      <c r="C11" s="117">
        <f>C10</f>
        <v>0.3125</v>
      </c>
      <c r="D11" s="117">
        <f>D10</f>
        <v>0</v>
      </c>
      <c r="E11" s="114">
        <f>E10</f>
        <v>0</v>
      </c>
    </row>
    <row r="12" spans="1:5" ht="12.75">
      <c r="A12" s="21" t="s">
        <v>19</v>
      </c>
      <c r="B12" s="17" t="s">
        <v>124</v>
      </c>
      <c r="C12" s="73"/>
      <c r="D12" s="78"/>
      <c r="E12" s="79"/>
    </row>
    <row r="13" spans="1:5" ht="12.75">
      <c r="A13" s="21" t="s">
        <v>20</v>
      </c>
      <c r="B13" s="17" t="s">
        <v>125</v>
      </c>
      <c r="C13" s="73"/>
      <c r="D13" s="78"/>
      <c r="E13" s="79"/>
    </row>
    <row r="14" spans="1:5" ht="12.75">
      <c r="A14" s="21" t="s">
        <v>21</v>
      </c>
      <c r="B14" s="17" t="s">
        <v>126</v>
      </c>
      <c r="C14" s="73"/>
      <c r="D14" s="78"/>
      <c r="E14" s="79"/>
    </row>
    <row r="15" spans="1:5" ht="69" customHeight="1">
      <c r="A15" s="15">
        <v>3</v>
      </c>
      <c r="B15" s="16" t="s">
        <v>232</v>
      </c>
      <c r="C15" s="73">
        <v>0</v>
      </c>
      <c r="D15" s="73">
        <v>0</v>
      </c>
      <c r="E15" s="114">
        <v>0</v>
      </c>
    </row>
    <row r="16" spans="1:5" ht="12.75">
      <c r="A16" s="21" t="s">
        <v>152</v>
      </c>
      <c r="B16" s="17" t="s">
        <v>123</v>
      </c>
      <c r="C16" s="73">
        <f>C15</f>
        <v>0</v>
      </c>
      <c r="D16" s="73">
        <f>D15</f>
        <v>0</v>
      </c>
      <c r="E16" s="114">
        <f>E15</f>
        <v>0</v>
      </c>
    </row>
    <row r="17" spans="1:5" ht="12.75">
      <c r="A17" s="21" t="s">
        <v>154</v>
      </c>
      <c r="B17" s="17" t="s">
        <v>124</v>
      </c>
      <c r="C17" s="73"/>
      <c r="D17" s="78"/>
      <c r="E17" s="79"/>
    </row>
    <row r="18" spans="1:5" ht="12.75">
      <c r="A18" s="21" t="s">
        <v>22</v>
      </c>
      <c r="B18" s="17" t="s">
        <v>125</v>
      </c>
      <c r="C18" s="73"/>
      <c r="D18" s="78"/>
      <c r="E18" s="79"/>
    </row>
    <row r="19" spans="1:5" ht="12.75">
      <c r="A19" s="21" t="s">
        <v>23</v>
      </c>
      <c r="B19" s="17" t="s">
        <v>126</v>
      </c>
      <c r="C19" s="73"/>
      <c r="D19" s="78"/>
      <c r="E19" s="79"/>
    </row>
    <row r="20" spans="1:5" ht="70.5" customHeight="1">
      <c r="A20" s="15">
        <v>4</v>
      </c>
      <c r="B20" s="16" t="s">
        <v>233</v>
      </c>
      <c r="C20" s="73">
        <v>0</v>
      </c>
      <c r="D20" s="73">
        <v>0</v>
      </c>
      <c r="E20" s="114">
        <v>0</v>
      </c>
    </row>
    <row r="21" spans="1:5" ht="12.75">
      <c r="A21" s="21" t="s">
        <v>24</v>
      </c>
      <c r="B21" s="17" t="s">
        <v>123</v>
      </c>
      <c r="C21" s="73">
        <f>C20</f>
        <v>0</v>
      </c>
      <c r="D21" s="73">
        <f>D20</f>
        <v>0</v>
      </c>
      <c r="E21" s="114">
        <f>E20</f>
        <v>0</v>
      </c>
    </row>
    <row r="22" spans="1:5" ht="12.75">
      <c r="A22" s="21" t="s">
        <v>25</v>
      </c>
      <c r="B22" s="17" t="s">
        <v>124</v>
      </c>
      <c r="C22" s="74"/>
      <c r="D22" s="79"/>
      <c r="E22" s="79"/>
    </row>
    <row r="23" spans="1:5" ht="12.75">
      <c r="A23" s="21" t="s">
        <v>26</v>
      </c>
      <c r="B23" s="17" t="s">
        <v>125</v>
      </c>
      <c r="C23" s="74"/>
      <c r="D23" s="79"/>
      <c r="E23" s="79"/>
    </row>
    <row r="24" spans="1:5" ht="12.75">
      <c r="A24" s="21" t="s">
        <v>27</v>
      </c>
      <c r="B24" s="17" t="s">
        <v>126</v>
      </c>
      <c r="C24" s="74"/>
      <c r="D24" s="79"/>
      <c r="E24" s="79"/>
    </row>
    <row r="25" spans="1:5" ht="39">
      <c r="A25" s="15">
        <v>5</v>
      </c>
      <c r="B25" s="18" t="s">
        <v>127</v>
      </c>
      <c r="C25" s="73">
        <v>0</v>
      </c>
      <c r="D25" s="73">
        <v>0</v>
      </c>
      <c r="E25" s="22">
        <v>0</v>
      </c>
    </row>
    <row r="26" spans="1:5" ht="52.5">
      <c r="A26" s="21" t="s">
        <v>28</v>
      </c>
      <c r="B26" s="18" t="s">
        <v>128</v>
      </c>
      <c r="C26" s="73">
        <v>0</v>
      </c>
      <c r="D26" s="73">
        <v>0</v>
      </c>
      <c r="E26" s="22">
        <v>0</v>
      </c>
    </row>
    <row r="27" ht="12.75">
      <c r="C27" s="72"/>
    </row>
    <row r="28" ht="12.75">
      <c r="C28" s="72"/>
    </row>
    <row r="29" ht="12.75">
      <c r="C29" s="72"/>
    </row>
    <row r="30" ht="12.75">
      <c r="C30" s="72"/>
    </row>
    <row r="31" ht="12.75">
      <c r="C31" s="72"/>
    </row>
    <row r="32" ht="12.75">
      <c r="C32" s="72"/>
    </row>
    <row r="33" ht="12.75">
      <c r="C33" s="72"/>
    </row>
    <row r="34" ht="12.75">
      <c r="C34" s="72"/>
    </row>
    <row r="35" ht="12.75">
      <c r="C35" s="72"/>
    </row>
    <row r="36" ht="12.75">
      <c r="C36" s="72"/>
    </row>
    <row r="37" ht="12.75">
      <c r="C37" s="72"/>
    </row>
    <row r="38" ht="12.75">
      <c r="C38" s="72"/>
    </row>
    <row r="39" ht="12.75">
      <c r="C39" s="72"/>
    </row>
  </sheetData>
  <sheetProtection/>
  <mergeCells count="5">
    <mergeCell ref="A2:A3"/>
    <mergeCell ref="B2:B3"/>
    <mergeCell ref="C2:E2"/>
    <mergeCell ref="A1:E1"/>
    <mergeCell ref="C4:D4"/>
  </mergeCells>
  <printOptions/>
  <pageMargins left="0.9055118110236221" right="0.11811023622047245" top="0.3937007874015748" bottom="0.15748031496062992" header="0.31496062992125984" footer="0.11811023622047245"/>
  <pageSetup fitToHeight="1" fitToWidth="1"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T9"/>
  <sheetViews>
    <sheetView zoomScalePageLayoutView="0" workbookViewId="0" topLeftCell="A1">
      <selection activeCell="A2" sqref="A2"/>
    </sheetView>
  </sheetViews>
  <sheetFormatPr defaultColWidth="9.140625" defaultRowHeight="15"/>
  <cols>
    <col min="1" max="1" width="5.00390625" style="14" customWidth="1"/>
    <col min="2" max="2" width="16.28125" style="14" customWidth="1"/>
    <col min="3" max="3" width="8.7109375" style="14" customWidth="1"/>
    <col min="4" max="5" width="7.7109375" style="14" customWidth="1"/>
    <col min="6" max="6" width="8.421875" style="14" customWidth="1"/>
    <col min="7" max="10" width="9.140625" style="14" customWidth="1"/>
    <col min="11" max="11" width="7.8515625" style="14" customWidth="1"/>
    <col min="12" max="12" width="8.140625" style="14" customWidth="1"/>
    <col min="13" max="13" width="7.8515625" style="14" customWidth="1"/>
    <col min="14" max="14" width="7.28125" style="14" customWidth="1"/>
    <col min="15" max="15" width="8.140625" style="14" customWidth="1"/>
    <col min="16" max="16" width="7.57421875" style="14" customWidth="1"/>
    <col min="17" max="17" width="7.140625" style="14" customWidth="1"/>
    <col min="18" max="18" width="7.57421875" style="14" customWidth="1"/>
    <col min="19" max="19" width="26.28125" style="14" customWidth="1"/>
    <col min="20" max="20" width="17.28125" style="14" customWidth="1"/>
    <col min="21" max="16384" width="9.140625" style="14" customWidth="1"/>
  </cols>
  <sheetData>
    <row r="1" s="1" customFormat="1" ht="26.25" customHeight="1">
      <c r="A1" s="1" t="s">
        <v>238</v>
      </c>
    </row>
    <row r="2" spans="1:20" ht="12.75">
      <c r="A2" s="20" t="s">
        <v>277</v>
      </c>
      <c r="C2" s="20"/>
      <c r="D2" s="20"/>
      <c r="E2" s="20"/>
      <c r="F2" s="20"/>
      <c r="G2" s="20"/>
      <c r="H2" s="20"/>
      <c r="I2" s="20"/>
      <c r="J2" s="20"/>
      <c r="K2" s="20"/>
      <c r="L2" s="20"/>
      <c r="M2" s="20"/>
      <c r="N2" s="20"/>
      <c r="O2" s="20"/>
      <c r="P2" s="20"/>
      <c r="Q2" s="20"/>
      <c r="R2" s="20"/>
      <c r="S2" s="20"/>
      <c r="T2" s="20"/>
    </row>
    <row r="3" spans="1:20" ht="12.75">
      <c r="A3" s="119"/>
      <c r="B3" s="23"/>
      <c r="C3" s="23"/>
      <c r="D3" s="23"/>
      <c r="E3" s="23"/>
      <c r="F3" s="23"/>
      <c r="G3" s="23"/>
      <c r="H3" s="23"/>
      <c r="I3" s="23"/>
      <c r="J3" s="23"/>
      <c r="K3" s="23"/>
      <c r="L3" s="23"/>
      <c r="M3" s="23"/>
      <c r="N3" s="23"/>
      <c r="O3" s="23"/>
      <c r="P3" s="23"/>
      <c r="Q3" s="23"/>
      <c r="R3" s="23"/>
      <c r="S3" s="23"/>
      <c r="T3" s="23"/>
    </row>
    <row r="4" spans="1:20" ht="12.75">
      <c r="A4" s="160" t="s">
        <v>120</v>
      </c>
      <c r="B4" s="160" t="s">
        <v>129</v>
      </c>
      <c r="C4" s="160" t="s">
        <v>130</v>
      </c>
      <c r="D4" s="160"/>
      <c r="E4" s="160"/>
      <c r="F4" s="160"/>
      <c r="G4" s="160" t="s">
        <v>131</v>
      </c>
      <c r="H4" s="160"/>
      <c r="I4" s="160"/>
      <c r="J4" s="160"/>
      <c r="K4" s="160" t="s">
        <v>132</v>
      </c>
      <c r="L4" s="160"/>
      <c r="M4" s="160"/>
      <c r="N4" s="160"/>
      <c r="O4" s="160" t="s">
        <v>133</v>
      </c>
      <c r="P4" s="160"/>
      <c r="Q4" s="160"/>
      <c r="R4" s="160"/>
      <c r="S4" s="160" t="s">
        <v>134</v>
      </c>
      <c r="T4" s="160" t="s">
        <v>135</v>
      </c>
    </row>
    <row r="5" spans="1:20" ht="151.5" customHeight="1">
      <c r="A5" s="160"/>
      <c r="B5" s="160"/>
      <c r="C5" s="160"/>
      <c r="D5" s="160"/>
      <c r="E5" s="160"/>
      <c r="F5" s="160"/>
      <c r="G5" s="160"/>
      <c r="H5" s="160"/>
      <c r="I5" s="160"/>
      <c r="J5" s="160"/>
      <c r="K5" s="160"/>
      <c r="L5" s="160"/>
      <c r="M5" s="160"/>
      <c r="N5" s="160"/>
      <c r="O5" s="160"/>
      <c r="P5" s="160"/>
      <c r="Q5" s="160"/>
      <c r="R5" s="160"/>
      <c r="S5" s="160"/>
      <c r="T5" s="160"/>
    </row>
    <row r="6" spans="1:20" ht="24.75" customHeight="1">
      <c r="A6" s="160"/>
      <c r="B6" s="160"/>
      <c r="C6" s="19" t="s">
        <v>136</v>
      </c>
      <c r="D6" s="19" t="s">
        <v>137</v>
      </c>
      <c r="E6" s="19" t="s">
        <v>138</v>
      </c>
      <c r="F6" s="19" t="s">
        <v>139</v>
      </c>
      <c r="G6" s="19" t="s">
        <v>136</v>
      </c>
      <c r="H6" s="19" t="s">
        <v>137</v>
      </c>
      <c r="I6" s="19" t="s">
        <v>138</v>
      </c>
      <c r="J6" s="19" t="s">
        <v>139</v>
      </c>
      <c r="K6" s="19" t="s">
        <v>136</v>
      </c>
      <c r="L6" s="19" t="s">
        <v>137</v>
      </c>
      <c r="M6" s="19" t="s">
        <v>138</v>
      </c>
      <c r="N6" s="19" t="s">
        <v>139</v>
      </c>
      <c r="O6" s="19" t="s">
        <v>136</v>
      </c>
      <c r="P6" s="19" t="s">
        <v>137</v>
      </c>
      <c r="Q6" s="19" t="s">
        <v>138</v>
      </c>
      <c r="R6" s="19" t="s">
        <v>139</v>
      </c>
      <c r="S6" s="160"/>
      <c r="T6" s="160"/>
    </row>
    <row r="7" spans="1:20" ht="12.75">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c r="T7" s="15">
        <v>20</v>
      </c>
    </row>
    <row r="8" spans="1:20" ht="19.5" customHeight="1">
      <c r="A8" s="15">
        <v>1</v>
      </c>
      <c r="B8" s="16" t="s">
        <v>0</v>
      </c>
      <c r="C8" s="122">
        <f>'2.1'!D6</f>
        <v>0</v>
      </c>
      <c r="D8" s="115">
        <v>0</v>
      </c>
      <c r="E8" s="115">
        <v>0</v>
      </c>
      <c r="F8" s="115">
        <v>0</v>
      </c>
      <c r="G8" s="122">
        <f>'2.1'!D11</f>
        <v>0</v>
      </c>
      <c r="H8" s="115">
        <v>0</v>
      </c>
      <c r="I8" s="115">
        <v>0</v>
      </c>
      <c r="J8" s="115">
        <v>0</v>
      </c>
      <c r="K8" s="137">
        <v>2.33098</v>
      </c>
      <c r="L8" s="115">
        <v>0</v>
      </c>
      <c r="M8" s="115">
        <v>0</v>
      </c>
      <c r="N8" s="115">
        <v>0</v>
      </c>
      <c r="O8" s="137">
        <v>0.78503</v>
      </c>
      <c r="P8" s="115">
        <v>0</v>
      </c>
      <c r="Q8" s="115">
        <v>0</v>
      </c>
      <c r="R8" s="115">
        <v>0</v>
      </c>
      <c r="S8" s="115">
        <v>0</v>
      </c>
      <c r="T8" s="115">
        <v>0</v>
      </c>
    </row>
    <row r="9" spans="1:20" s="71" customFormat="1" ht="47.25" customHeight="1">
      <c r="A9" s="22"/>
      <c r="B9" s="74" t="s">
        <v>140</v>
      </c>
      <c r="C9" s="115">
        <v>0</v>
      </c>
      <c r="D9" s="115">
        <v>0</v>
      </c>
      <c r="E9" s="115">
        <v>0</v>
      </c>
      <c r="F9" s="115">
        <v>0</v>
      </c>
      <c r="G9" s="115">
        <v>0</v>
      </c>
      <c r="H9" s="115">
        <v>0</v>
      </c>
      <c r="I9" s="115">
        <v>0</v>
      </c>
      <c r="J9" s="115">
        <v>0</v>
      </c>
      <c r="K9" s="115">
        <v>0</v>
      </c>
      <c r="L9" s="115">
        <v>0</v>
      </c>
      <c r="M9" s="115">
        <v>0</v>
      </c>
      <c r="N9" s="115">
        <v>0</v>
      </c>
      <c r="O9" s="115">
        <v>0</v>
      </c>
      <c r="P9" s="115">
        <v>0</v>
      </c>
      <c r="Q9" s="115">
        <v>0</v>
      </c>
      <c r="R9" s="115">
        <v>0</v>
      </c>
      <c r="S9" s="115">
        <v>0</v>
      </c>
      <c r="T9" s="115">
        <v>0</v>
      </c>
    </row>
  </sheetData>
  <sheetProtection/>
  <mergeCells count="8">
    <mergeCell ref="S4:S6"/>
    <mergeCell ref="T4:T6"/>
    <mergeCell ref="A4:A6"/>
    <mergeCell ref="B4:B6"/>
    <mergeCell ref="C4:F5"/>
    <mergeCell ref="G4:J5"/>
    <mergeCell ref="K4:N5"/>
    <mergeCell ref="O4:R5"/>
  </mergeCells>
  <printOptions/>
  <pageMargins left="0.15748031496062992" right="0.15748031496062992" top="1.141732283464567" bottom="0.5511811023622047" header="0.31496062992125984" footer="0.31496062992125984"/>
  <pageSetup fitToHeight="1" fitToWidth="1" orientation="landscape" paperSize="9" scale="7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F11"/>
  <sheetViews>
    <sheetView zoomScalePageLayoutView="0" workbookViewId="0" topLeftCell="A1">
      <selection activeCell="A2" sqref="A2"/>
    </sheetView>
  </sheetViews>
  <sheetFormatPr defaultColWidth="9.140625" defaultRowHeight="15"/>
  <cols>
    <col min="1" max="1" width="5.57421875" style="14" customWidth="1"/>
    <col min="2" max="2" width="63.57421875" style="14" customWidth="1"/>
    <col min="3" max="3" width="13.7109375" style="14" customWidth="1"/>
    <col min="4" max="4" width="44.00390625" style="14" customWidth="1"/>
    <col min="5" max="5" width="52.00390625" style="14" customWidth="1"/>
    <col min="6" max="16384" width="9.140625" style="14" customWidth="1"/>
  </cols>
  <sheetData>
    <row r="1" ht="17.25" customHeight="1">
      <c r="A1" s="14" t="s">
        <v>100</v>
      </c>
    </row>
    <row r="2" spans="1:5" ht="23.25" customHeight="1">
      <c r="A2" s="25" t="s">
        <v>278</v>
      </c>
      <c r="B2" s="26"/>
      <c r="C2" s="26"/>
      <c r="D2" s="26"/>
      <c r="E2" s="26"/>
    </row>
    <row r="3" spans="1:5" ht="12.75">
      <c r="A3" s="25"/>
      <c r="B3" s="27"/>
      <c r="C3" s="27"/>
      <c r="D3" s="27"/>
      <c r="E3" s="113"/>
    </row>
    <row r="4" spans="1:5" ht="33" customHeight="1">
      <c r="A4" s="28" t="s">
        <v>32</v>
      </c>
      <c r="B4" s="28" t="s">
        <v>141</v>
      </c>
      <c r="C4" s="28" t="s">
        <v>271</v>
      </c>
      <c r="D4" s="28" t="s">
        <v>33</v>
      </c>
      <c r="E4" s="28" t="s">
        <v>270</v>
      </c>
    </row>
    <row r="5" spans="1:6" ht="33" customHeight="1">
      <c r="A5" s="28">
        <v>1</v>
      </c>
      <c r="B5" s="139" t="s">
        <v>703</v>
      </c>
      <c r="C5" s="140">
        <v>11099.07</v>
      </c>
      <c r="D5" s="139" t="s">
        <v>705</v>
      </c>
      <c r="E5" s="139" t="s">
        <v>704</v>
      </c>
      <c r="F5" s="14" t="s">
        <v>706</v>
      </c>
    </row>
    <row r="6" spans="1:6" ht="33" customHeight="1">
      <c r="A6" s="28">
        <v>2</v>
      </c>
      <c r="B6" s="139" t="s">
        <v>707</v>
      </c>
      <c r="C6" s="140">
        <f>47915-7985.83</f>
        <v>39929.17</v>
      </c>
      <c r="D6" s="139" t="s">
        <v>709</v>
      </c>
      <c r="E6" s="139" t="s">
        <v>710</v>
      </c>
      <c r="F6" s="14" t="s">
        <v>708</v>
      </c>
    </row>
    <row r="7" spans="1:6" ht="30" customHeight="1">
      <c r="A7" s="75">
        <v>3</v>
      </c>
      <c r="B7" s="138" t="s">
        <v>719</v>
      </c>
      <c r="C7" s="140">
        <f>6600+350</f>
        <v>6950</v>
      </c>
      <c r="D7" s="141" t="s">
        <v>266</v>
      </c>
      <c r="E7" s="118"/>
      <c r="F7" s="14" t="s">
        <v>711</v>
      </c>
    </row>
    <row r="8" spans="1:6" ht="30" customHeight="1">
      <c r="A8" s="75">
        <v>4</v>
      </c>
      <c r="B8" s="138" t="s">
        <v>719</v>
      </c>
      <c r="C8" s="140">
        <f>6600+350</f>
        <v>6950</v>
      </c>
      <c r="D8" s="141" t="s">
        <v>266</v>
      </c>
      <c r="E8" s="139" t="s">
        <v>712</v>
      </c>
      <c r="F8" s="14" t="s">
        <v>711</v>
      </c>
    </row>
    <row r="9" spans="1:6" ht="30" customHeight="1">
      <c r="A9" s="75">
        <v>5</v>
      </c>
      <c r="B9" s="138" t="s">
        <v>719</v>
      </c>
      <c r="C9" s="140">
        <v>9050</v>
      </c>
      <c r="D9" s="141" t="s">
        <v>266</v>
      </c>
      <c r="E9" s="139" t="s">
        <v>714</v>
      </c>
      <c r="F9" s="14" t="s">
        <v>713</v>
      </c>
    </row>
    <row r="10" spans="1:6" ht="30" customHeight="1">
      <c r="A10" s="75">
        <v>6</v>
      </c>
      <c r="B10" s="138" t="s">
        <v>719</v>
      </c>
      <c r="C10" s="140">
        <v>7300</v>
      </c>
      <c r="D10" s="141" t="s">
        <v>266</v>
      </c>
      <c r="E10" s="139" t="s">
        <v>715</v>
      </c>
      <c r="F10" s="14" t="s">
        <v>716</v>
      </c>
    </row>
    <row r="11" spans="1:5" ht="30" customHeight="1">
      <c r="A11" s="75">
        <v>7</v>
      </c>
      <c r="B11" s="138" t="s">
        <v>717</v>
      </c>
      <c r="C11" s="140">
        <f>172500+172500</f>
        <v>345000</v>
      </c>
      <c r="D11" s="141" t="s">
        <v>272</v>
      </c>
      <c r="E11" s="139" t="s">
        <v>718</v>
      </c>
    </row>
  </sheetData>
  <sheetProtection/>
  <printOptions/>
  <pageMargins left="0.7086614173228347" right="0.7086614173228347" top="5.078740157480315" bottom="0.35433070866141736" header="0.31496062992125984" footer="0.31496062992125984"/>
  <pageSetup fitToHeight="1" fitToWidth="1"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J10"/>
  <sheetViews>
    <sheetView zoomScalePageLayoutView="0" workbookViewId="0" topLeftCell="A1">
      <selection activeCell="A2" sqref="A2:D2"/>
    </sheetView>
  </sheetViews>
  <sheetFormatPr defaultColWidth="9.140625" defaultRowHeight="15"/>
  <cols>
    <col min="1" max="1" width="7.57421875" style="82" customWidth="1"/>
    <col min="2" max="2" width="46.8515625" style="82" customWidth="1"/>
    <col min="3" max="3" width="8.8515625" style="82" customWidth="1"/>
    <col min="4" max="4" width="22.28125" style="82" customWidth="1"/>
    <col min="5" max="16384" width="8.8515625" style="82" customWidth="1"/>
  </cols>
  <sheetData>
    <row r="1" s="81" customFormat="1" ht="17.25" customHeight="1">
      <c r="A1" s="81" t="s">
        <v>100</v>
      </c>
    </row>
    <row r="2" spans="1:4" ht="39.75" customHeight="1">
      <c r="A2" s="161" t="s">
        <v>279</v>
      </c>
      <c r="B2" s="161"/>
      <c r="C2" s="161"/>
      <c r="D2" s="161"/>
    </row>
    <row r="4" spans="1:10" s="86" customFormat="1" ht="20.25" customHeight="1">
      <c r="A4" s="83" t="s">
        <v>32</v>
      </c>
      <c r="B4" s="84" t="s">
        <v>113</v>
      </c>
      <c r="C4" s="83" t="s">
        <v>231</v>
      </c>
      <c r="D4" s="83" t="s">
        <v>240</v>
      </c>
      <c r="E4" s="85"/>
      <c r="F4" s="85"/>
      <c r="G4" s="85"/>
      <c r="H4" s="85"/>
      <c r="I4" s="85"/>
      <c r="J4" s="85"/>
    </row>
    <row r="5" spans="1:10" s="86" customFormat="1" ht="41.25">
      <c r="A5" s="83">
        <v>1</v>
      </c>
      <c r="B5" s="87" t="s">
        <v>246</v>
      </c>
      <c r="C5" s="83" t="s">
        <v>241</v>
      </c>
      <c r="D5" s="83">
        <v>3</v>
      </c>
      <c r="E5" s="85"/>
      <c r="F5" s="85"/>
      <c r="G5" s="85"/>
      <c r="H5" s="85"/>
      <c r="I5" s="85"/>
      <c r="J5" s="85"/>
    </row>
    <row r="6" spans="1:10" s="86" customFormat="1" ht="13.5">
      <c r="A6" s="83"/>
      <c r="B6" s="87" t="s">
        <v>242</v>
      </c>
      <c r="C6" s="83"/>
      <c r="D6" s="83"/>
      <c r="E6" s="85"/>
      <c r="F6" s="85"/>
      <c r="G6" s="85"/>
      <c r="H6" s="85"/>
      <c r="I6" s="85"/>
      <c r="J6" s="85"/>
    </row>
    <row r="7" spans="1:10" s="86" customFormat="1" ht="13.5">
      <c r="A7" s="88" t="s">
        <v>14</v>
      </c>
      <c r="B7" s="87" t="s">
        <v>243</v>
      </c>
      <c r="C7" s="83" t="s">
        <v>241</v>
      </c>
      <c r="D7" s="83" t="s">
        <v>31</v>
      </c>
      <c r="E7" s="85"/>
      <c r="F7" s="85"/>
      <c r="G7" s="85"/>
      <c r="H7" s="85"/>
      <c r="I7" s="85"/>
      <c r="J7" s="85"/>
    </row>
    <row r="8" spans="1:4" s="86" customFormat="1" ht="13.5">
      <c r="A8" s="88" t="s">
        <v>15</v>
      </c>
      <c r="B8" s="89" t="s">
        <v>244</v>
      </c>
      <c r="C8" s="83" t="s">
        <v>241</v>
      </c>
      <c r="D8" s="90">
        <v>3</v>
      </c>
    </row>
    <row r="9" spans="1:4" s="86" customFormat="1" ht="13.5">
      <c r="A9" s="88" t="s">
        <v>16</v>
      </c>
      <c r="B9" s="89" t="s">
        <v>245</v>
      </c>
      <c r="C9" s="83" t="s">
        <v>241</v>
      </c>
      <c r="D9" s="90" t="s">
        <v>31</v>
      </c>
    </row>
    <row r="10" ht="13.5">
      <c r="A10" s="91"/>
    </row>
  </sheetData>
  <sheetProtection/>
  <mergeCells count="1">
    <mergeCell ref="A2:D2"/>
  </mergeCells>
  <printOptions/>
  <pageMargins left="0.7480314960629921" right="0.7480314960629921" top="2.952755905511811" bottom="0.984251968503937" header="0.5118110236220472" footer="0.5118110236220472"/>
  <pageSetup fitToHeight="1"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Шумилова Светлана Федоровна</dc:creator>
  <cp:keywords/>
  <dc:description/>
  <cp:lastModifiedBy>Светлана</cp:lastModifiedBy>
  <cp:lastPrinted>2023-12-14T08:50:43Z</cp:lastPrinted>
  <dcterms:created xsi:type="dcterms:W3CDTF">2017-03-20T16:02:32Z</dcterms:created>
  <dcterms:modified xsi:type="dcterms:W3CDTF">2023-12-14T11:02:01Z</dcterms:modified>
  <cp:category/>
  <cp:version/>
  <cp:contentType/>
  <cp:contentStatus/>
</cp:coreProperties>
</file>